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ERVER\Share\＜〇指導班＞\マニュアル\申請書\R8\"/>
    </mc:Choice>
  </mc:AlternateContent>
  <xr:revisionPtr revIDLastSave="0" documentId="13_ncr:1_{5B3F71C1-6A50-4BAE-8D62-F858EB288402}" xr6:coauthVersionLast="47" xr6:coauthVersionMax="47" xr10:uidLastSave="{00000000-0000-0000-0000-000000000000}"/>
  <bookViews>
    <workbookView xWindow="-27105" yWindow="-4875" windowWidth="15375" windowHeight="7785" tabRatio="747" firstSheet="6" activeTab="10" xr2:uid="{0A6AB69A-386C-4667-8EF6-BB5131F54917}"/>
  </bookViews>
  <sheets>
    <sheet name="生活棟" sheetId="15" state="hidden" r:id="rId1"/>
    <sheet name="物品借用書" sheetId="14" state="hidden" r:id="rId2"/>
    <sheet name="料金シミュレーション" sheetId="6" state="hidden" r:id="rId3"/>
    <sheet name="利用統括表 " sheetId="10" state="hidden" r:id="rId4"/>
    <sheet name="はじめに⇒" sheetId="13" r:id="rId5"/>
    <sheet name="参加者名簿" sheetId="24" r:id="rId6"/>
    <sheet name="研修日程表" sheetId="25" r:id="rId7"/>
    <sheet name="食事注文書" sheetId="27" r:id="rId8"/>
    <sheet name="アレルギー問診票" sheetId="28" r:id="rId9"/>
    <sheet name="減免申請書" sheetId="26" r:id="rId10"/>
    <sheet name="食物アレルギーの対応について" sheetId="29" r:id="rId11"/>
  </sheets>
  <externalReferences>
    <externalReference r:id="rId12"/>
  </externalReferences>
  <definedNames>
    <definedName name="_xlnm._FilterDatabase" localSheetId="5" hidden="1">参加者名簿!$A$1:$BN$334</definedName>
    <definedName name="_xlnm._FilterDatabase" localSheetId="7" hidden="1">食事注文書!$A$6:$W$37</definedName>
    <definedName name="A" localSheetId="8">#REF!</definedName>
    <definedName name="A">#REF!</definedName>
    <definedName name="B" localSheetId="8">#REF!</definedName>
    <definedName name="B">#REF!</definedName>
    <definedName name="dd">[1]役員食堂用!dd</definedName>
    <definedName name="ｆｆｆ">[1]役員食堂用!ｆｆｆ</definedName>
    <definedName name="HTML_CodePage" hidden="1">932</definedName>
    <definedName name="HTML_Control" localSheetId="6" hidden="1">{"'研修日程表'!$A$1:$AT$42"}</definedName>
    <definedName name="HTML_Control" localSheetId="5" hidden="1">{"'研修日程表'!$A$1:$AT$42"}</definedName>
    <definedName name="HTML_Control" hidden="1">{"'研修日程表'!$A$1:$AT$42"}</definedName>
    <definedName name="HTML_OBDlg2" hidden="1">FALSE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"C:\WINDOWS\ﾃﾞｽｸﾄｯﾌﾟ\hp\k_nittei.htm"</definedName>
    <definedName name="NO1印刷">#N/A</definedName>
    <definedName name="NO2印刷">#N/A</definedName>
    <definedName name="_xlnm.Print_Area" localSheetId="8">アレルギー問診票!$A$1:$Q$56</definedName>
    <definedName name="_xlnm.Print_Area" localSheetId="6">研修日程表!$A$1:$AN$42</definedName>
    <definedName name="_xlnm.Print_Area" localSheetId="9">減免申請書!$A$1:$S$34</definedName>
    <definedName name="_xlnm.Print_Area" localSheetId="5">参加者名簿!$A$1:$S$330</definedName>
    <definedName name="_xlnm.Print_Area" localSheetId="7">食事注文書!$A$1:$N$37</definedName>
    <definedName name="_xlnm.Print_Area" localSheetId="10">食物アレルギーの対応について!$A$1:$AS$48</definedName>
    <definedName name="_xlnm.Print_Area" localSheetId="0">生活棟!$A$2:$V$27</definedName>
    <definedName name="_xlnm.Print_Area" localSheetId="1">物品借用書!$A$2:$U$39</definedName>
    <definedName name="_xlnm.Print_Area" localSheetId="3">'利用統括表 '!$A$2:$AV$42</definedName>
    <definedName name="_xlnm.Print_Area" localSheetId="2">料金シミュレーション!$A$1:$L$86</definedName>
    <definedName name="q" localSheetId="8">アレルギー問診票!q</definedName>
    <definedName name="q" localSheetId="10">食物アレルギーの対応について!q</definedName>
    <definedName name="q">#N/A</definedName>
    <definedName name="ん">#N/A</definedName>
    <definedName name="常設">[1]役員食堂用!常設</definedName>
    <definedName name="新" localSheetId="6" hidden="1">{"'研修日程表'!$A$1:$AT$42"}</definedName>
    <definedName name="新" localSheetId="5" hidden="1">{"'研修日程表'!$A$1:$AT$42"}</definedName>
    <definedName name="新" hidden="1">{"'研修日程表'!$A$1:$AT$42"}</definedName>
    <definedName name="変更後" localSheetId="8">#REF!</definedName>
    <definedName name="変更後">#REF!</definedName>
    <definedName name="変更後B" localSheetId="8">#REF!</definedName>
    <definedName name="変更後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8" l="1"/>
  <c r="F4" i="28"/>
  <c r="E6" i="27"/>
  <c r="K6" i="27" s="1"/>
  <c r="G6" i="27" l="1"/>
  <c r="I6" i="27"/>
  <c r="E3" i="27"/>
  <c r="E2" i="27"/>
  <c r="M33" i="27" l="1"/>
  <c r="M32" i="27"/>
  <c r="M31" i="27"/>
  <c r="M29" i="27"/>
  <c r="M28" i="27"/>
  <c r="M27" i="27"/>
  <c r="M26" i="27"/>
  <c r="M25" i="27"/>
  <c r="M24" i="27"/>
  <c r="M23" i="27"/>
  <c r="M22" i="27"/>
  <c r="M21" i="27"/>
  <c r="M19" i="27"/>
  <c r="M18" i="27"/>
  <c r="M17" i="27"/>
  <c r="M16" i="27"/>
  <c r="M15" i="27"/>
  <c r="M14" i="27"/>
  <c r="M13" i="27"/>
  <c r="M12" i="27"/>
  <c r="M11" i="27"/>
  <c r="M10" i="27"/>
  <c r="M9" i="27"/>
  <c r="M8" i="27"/>
  <c r="M7" i="27"/>
  <c r="P48" i="24" l="1"/>
  <c r="Q48" i="24"/>
  <c r="O48" i="24"/>
  <c r="N48" i="24"/>
  <c r="M48" i="24"/>
  <c r="J48" i="24"/>
  <c r="K48" i="24"/>
  <c r="I48" i="24"/>
  <c r="R56" i="24"/>
  <c r="S56" i="24"/>
  <c r="R57" i="24"/>
  <c r="S57" i="24"/>
  <c r="R58" i="24"/>
  <c r="S58" i="24"/>
  <c r="R59" i="24"/>
  <c r="S59" i="24"/>
  <c r="R60" i="24"/>
  <c r="S60" i="24"/>
  <c r="R61" i="24"/>
  <c r="S61" i="24"/>
  <c r="R62" i="24"/>
  <c r="S62" i="24"/>
  <c r="R63" i="24"/>
  <c r="S63" i="24"/>
  <c r="R64" i="24"/>
  <c r="S64" i="24"/>
  <c r="R65" i="24"/>
  <c r="S65" i="24"/>
  <c r="R66" i="24"/>
  <c r="S66" i="24"/>
  <c r="R67" i="24"/>
  <c r="S67" i="24"/>
  <c r="R68" i="24"/>
  <c r="S68" i="24"/>
  <c r="R69" i="24"/>
  <c r="S69" i="24"/>
  <c r="R70" i="24"/>
  <c r="S70" i="24"/>
  <c r="R71" i="24"/>
  <c r="S71" i="24"/>
  <c r="R72" i="24"/>
  <c r="S72" i="24"/>
  <c r="R73" i="24"/>
  <c r="S73" i="24"/>
  <c r="R74" i="24"/>
  <c r="S74" i="24"/>
  <c r="R75" i="24"/>
  <c r="S75" i="24"/>
  <c r="R76" i="24"/>
  <c r="S76" i="24"/>
  <c r="R77" i="24"/>
  <c r="S77" i="24"/>
  <c r="R78" i="24"/>
  <c r="S78" i="24"/>
  <c r="R79" i="24"/>
  <c r="S79" i="24"/>
  <c r="R80" i="24"/>
  <c r="S80" i="24"/>
  <c r="R81" i="24"/>
  <c r="S81" i="24"/>
  <c r="R82" i="24"/>
  <c r="S82" i="24"/>
  <c r="R83" i="24"/>
  <c r="S83" i="24"/>
  <c r="R84" i="24"/>
  <c r="S84" i="24"/>
  <c r="R85" i="24"/>
  <c r="S85" i="24"/>
  <c r="R86" i="24"/>
  <c r="S86" i="24"/>
  <c r="R87" i="24"/>
  <c r="S87" i="24"/>
  <c r="R88" i="24"/>
  <c r="S88" i="24"/>
  <c r="R89" i="24"/>
  <c r="S89" i="24"/>
  <c r="R90" i="24"/>
  <c r="S90" i="24"/>
  <c r="R91" i="24"/>
  <c r="S91" i="24"/>
  <c r="R92" i="24"/>
  <c r="S92" i="24"/>
  <c r="R93" i="24"/>
  <c r="S93" i="24"/>
  <c r="R94" i="24"/>
  <c r="S94" i="24"/>
  <c r="S55" i="24"/>
  <c r="R55" i="24"/>
  <c r="M16" i="24"/>
  <c r="A23" i="25" s="1"/>
  <c r="E12" i="26"/>
  <c r="M5" i="26"/>
  <c r="O3" i="25"/>
  <c r="H13" i="24"/>
  <c r="H145" i="24" s="1"/>
  <c r="O2" i="25"/>
  <c r="H12" i="24"/>
  <c r="H191" i="24" s="1"/>
  <c r="S329" i="24"/>
  <c r="R329" i="24"/>
  <c r="S328" i="24"/>
  <c r="R328" i="24"/>
  <c r="S327" i="24"/>
  <c r="R327" i="24"/>
  <c r="S326" i="24"/>
  <c r="R326" i="24"/>
  <c r="S325" i="24"/>
  <c r="R325" i="24"/>
  <c r="S324" i="24"/>
  <c r="R324" i="24"/>
  <c r="S323" i="24"/>
  <c r="R323" i="24"/>
  <c r="S322" i="24"/>
  <c r="R322" i="24"/>
  <c r="S321" i="24"/>
  <c r="R321" i="24"/>
  <c r="S320" i="24"/>
  <c r="R320" i="24"/>
  <c r="S319" i="24"/>
  <c r="R319" i="24"/>
  <c r="S318" i="24"/>
  <c r="R318" i="24"/>
  <c r="S317" i="24"/>
  <c r="R317" i="24"/>
  <c r="S316" i="24"/>
  <c r="R316" i="24"/>
  <c r="S315" i="24"/>
  <c r="R315" i="24"/>
  <c r="S314" i="24"/>
  <c r="R314" i="24"/>
  <c r="S313" i="24"/>
  <c r="R313" i="24"/>
  <c r="S312" i="24"/>
  <c r="R312" i="24"/>
  <c r="S311" i="24"/>
  <c r="R311" i="24"/>
  <c r="S310" i="24"/>
  <c r="R310" i="24"/>
  <c r="S309" i="24"/>
  <c r="R309" i="24"/>
  <c r="S308" i="24"/>
  <c r="R308" i="24"/>
  <c r="S307" i="24"/>
  <c r="R307" i="24"/>
  <c r="S306" i="24"/>
  <c r="R306" i="24"/>
  <c r="S305" i="24"/>
  <c r="R305" i="24"/>
  <c r="S304" i="24"/>
  <c r="R304" i="24"/>
  <c r="S303" i="24"/>
  <c r="R303" i="24"/>
  <c r="S302" i="24"/>
  <c r="R302" i="24"/>
  <c r="S301" i="24"/>
  <c r="R301" i="24"/>
  <c r="S300" i="24"/>
  <c r="R300" i="24"/>
  <c r="S299" i="24"/>
  <c r="R299" i="24"/>
  <c r="S298" i="24"/>
  <c r="R298" i="24"/>
  <c r="S297" i="24"/>
  <c r="R297" i="24"/>
  <c r="S296" i="24"/>
  <c r="R296" i="24"/>
  <c r="S295" i="24"/>
  <c r="R295" i="24"/>
  <c r="S294" i="24"/>
  <c r="R294" i="24"/>
  <c r="S293" i="24"/>
  <c r="R293" i="24"/>
  <c r="S292" i="24"/>
  <c r="R292" i="24"/>
  <c r="S291" i="24"/>
  <c r="R291" i="24"/>
  <c r="S290" i="24"/>
  <c r="R290" i="24"/>
  <c r="S282" i="24"/>
  <c r="R282" i="24"/>
  <c r="S281" i="24"/>
  <c r="R281" i="24"/>
  <c r="S280" i="24"/>
  <c r="R280" i="24"/>
  <c r="S279" i="24"/>
  <c r="R279" i="24"/>
  <c r="S278" i="24"/>
  <c r="R278" i="24"/>
  <c r="S277" i="24"/>
  <c r="R277" i="24"/>
  <c r="S276" i="24"/>
  <c r="R276" i="24"/>
  <c r="S275" i="24"/>
  <c r="R275" i="24"/>
  <c r="S274" i="24"/>
  <c r="R274" i="24"/>
  <c r="S273" i="24"/>
  <c r="R273" i="24"/>
  <c r="S272" i="24"/>
  <c r="R272" i="24"/>
  <c r="S271" i="24"/>
  <c r="R271" i="24"/>
  <c r="S270" i="24"/>
  <c r="R270" i="24"/>
  <c r="S269" i="24"/>
  <c r="R269" i="24"/>
  <c r="S268" i="24"/>
  <c r="R268" i="24"/>
  <c r="S267" i="24"/>
  <c r="R267" i="24"/>
  <c r="S266" i="24"/>
  <c r="R266" i="24"/>
  <c r="S265" i="24"/>
  <c r="R265" i="24"/>
  <c r="S264" i="24"/>
  <c r="R264" i="24"/>
  <c r="S263" i="24"/>
  <c r="R263" i="24"/>
  <c r="S262" i="24"/>
  <c r="R262" i="24"/>
  <c r="S261" i="24"/>
  <c r="R261" i="24"/>
  <c r="S260" i="24"/>
  <c r="R260" i="24"/>
  <c r="S259" i="24"/>
  <c r="R259" i="24"/>
  <c r="S258" i="24"/>
  <c r="R258" i="24"/>
  <c r="S257" i="24"/>
  <c r="R257" i="24"/>
  <c r="S256" i="24"/>
  <c r="R256" i="24"/>
  <c r="S255" i="24"/>
  <c r="R255" i="24"/>
  <c r="S254" i="24"/>
  <c r="R254" i="24"/>
  <c r="S253" i="24"/>
  <c r="R253" i="24"/>
  <c r="S252" i="24"/>
  <c r="R252" i="24"/>
  <c r="S251" i="24"/>
  <c r="R251" i="24"/>
  <c r="S250" i="24"/>
  <c r="R250" i="24"/>
  <c r="S249" i="24"/>
  <c r="R249" i="24"/>
  <c r="S248" i="24"/>
  <c r="R248" i="24"/>
  <c r="S247" i="24"/>
  <c r="R247" i="24"/>
  <c r="S246" i="24"/>
  <c r="R246" i="24"/>
  <c r="S245" i="24"/>
  <c r="R245" i="24"/>
  <c r="S244" i="24"/>
  <c r="R244" i="24"/>
  <c r="S243" i="24"/>
  <c r="R243" i="24"/>
  <c r="S235" i="24"/>
  <c r="R235" i="24"/>
  <c r="S234" i="24"/>
  <c r="R234" i="24"/>
  <c r="S233" i="24"/>
  <c r="R233" i="24"/>
  <c r="S232" i="24"/>
  <c r="R232" i="24"/>
  <c r="S231" i="24"/>
  <c r="R231" i="24"/>
  <c r="S230" i="24"/>
  <c r="R230" i="24"/>
  <c r="S229" i="24"/>
  <c r="R229" i="24"/>
  <c r="S228" i="24"/>
  <c r="R228" i="24"/>
  <c r="S227" i="24"/>
  <c r="R227" i="24"/>
  <c r="S226" i="24"/>
  <c r="R226" i="24"/>
  <c r="S225" i="24"/>
  <c r="R225" i="24"/>
  <c r="S224" i="24"/>
  <c r="R224" i="24"/>
  <c r="S223" i="24"/>
  <c r="R223" i="24"/>
  <c r="S222" i="24"/>
  <c r="R222" i="24"/>
  <c r="S221" i="24"/>
  <c r="R221" i="24"/>
  <c r="S220" i="24"/>
  <c r="R220" i="24"/>
  <c r="S219" i="24"/>
  <c r="R219" i="24"/>
  <c r="S218" i="24"/>
  <c r="R218" i="24"/>
  <c r="S217" i="24"/>
  <c r="R217" i="24"/>
  <c r="S216" i="24"/>
  <c r="R216" i="24"/>
  <c r="S215" i="24"/>
  <c r="R215" i="24"/>
  <c r="S214" i="24"/>
  <c r="R214" i="24"/>
  <c r="S213" i="24"/>
  <c r="R213" i="24"/>
  <c r="S212" i="24"/>
  <c r="R212" i="24"/>
  <c r="S211" i="24"/>
  <c r="R211" i="24"/>
  <c r="S210" i="24"/>
  <c r="R210" i="24"/>
  <c r="S209" i="24"/>
  <c r="R209" i="24"/>
  <c r="S208" i="24"/>
  <c r="R208" i="24"/>
  <c r="S207" i="24"/>
  <c r="R207" i="24"/>
  <c r="S206" i="24"/>
  <c r="R206" i="24"/>
  <c r="S205" i="24"/>
  <c r="R205" i="24"/>
  <c r="S204" i="24"/>
  <c r="R204" i="24"/>
  <c r="S203" i="24"/>
  <c r="R203" i="24"/>
  <c r="S202" i="24"/>
  <c r="R202" i="24"/>
  <c r="S201" i="24"/>
  <c r="R201" i="24"/>
  <c r="S200" i="24"/>
  <c r="R200" i="24"/>
  <c r="S199" i="24"/>
  <c r="R199" i="24"/>
  <c r="S198" i="24"/>
  <c r="R198" i="24"/>
  <c r="S197" i="24"/>
  <c r="R197" i="24"/>
  <c r="S196" i="24"/>
  <c r="R196" i="24"/>
  <c r="S188" i="24"/>
  <c r="R188" i="24"/>
  <c r="S187" i="24"/>
  <c r="R187" i="24"/>
  <c r="S186" i="24"/>
  <c r="R186" i="24"/>
  <c r="S185" i="24"/>
  <c r="R185" i="24"/>
  <c r="S184" i="24"/>
  <c r="R184" i="24"/>
  <c r="S183" i="24"/>
  <c r="R183" i="24"/>
  <c r="S182" i="24"/>
  <c r="R182" i="24"/>
  <c r="S181" i="24"/>
  <c r="R181" i="24"/>
  <c r="S180" i="24"/>
  <c r="R180" i="24"/>
  <c r="S179" i="24"/>
  <c r="R179" i="24"/>
  <c r="S178" i="24"/>
  <c r="R178" i="24"/>
  <c r="S177" i="24"/>
  <c r="R177" i="24"/>
  <c r="S176" i="24"/>
  <c r="R176" i="24"/>
  <c r="S175" i="24"/>
  <c r="R175" i="24"/>
  <c r="S174" i="24"/>
  <c r="R174" i="24"/>
  <c r="S173" i="24"/>
  <c r="R173" i="24"/>
  <c r="S172" i="24"/>
  <c r="R172" i="24"/>
  <c r="S171" i="24"/>
  <c r="R171" i="24"/>
  <c r="S170" i="24"/>
  <c r="R170" i="24"/>
  <c r="S169" i="24"/>
  <c r="R169" i="24"/>
  <c r="S168" i="24"/>
  <c r="R168" i="24"/>
  <c r="S167" i="24"/>
  <c r="R167" i="24"/>
  <c r="S166" i="24"/>
  <c r="R166" i="24"/>
  <c r="S165" i="24"/>
  <c r="R165" i="24"/>
  <c r="S164" i="24"/>
  <c r="R164" i="24"/>
  <c r="S163" i="24"/>
  <c r="R163" i="24"/>
  <c r="S162" i="24"/>
  <c r="R162" i="24"/>
  <c r="S161" i="24"/>
  <c r="R161" i="24"/>
  <c r="S160" i="24"/>
  <c r="R160" i="24"/>
  <c r="S159" i="24"/>
  <c r="R159" i="24"/>
  <c r="S158" i="24"/>
  <c r="R158" i="24"/>
  <c r="S157" i="24"/>
  <c r="R157" i="24"/>
  <c r="S156" i="24"/>
  <c r="R156" i="24"/>
  <c r="S155" i="24"/>
  <c r="R155" i="24"/>
  <c r="S154" i="24"/>
  <c r="R154" i="24"/>
  <c r="S153" i="24"/>
  <c r="R153" i="24"/>
  <c r="S152" i="24"/>
  <c r="R152" i="24"/>
  <c r="S151" i="24"/>
  <c r="R151" i="24"/>
  <c r="S150" i="24"/>
  <c r="R150" i="24"/>
  <c r="S149" i="24"/>
  <c r="R149" i="24"/>
  <c r="S141" i="24"/>
  <c r="R141" i="24"/>
  <c r="S140" i="24"/>
  <c r="R140" i="24"/>
  <c r="S139" i="24"/>
  <c r="R139" i="24"/>
  <c r="S138" i="24"/>
  <c r="R138" i="24"/>
  <c r="S137" i="24"/>
  <c r="R137" i="24"/>
  <c r="S136" i="24"/>
  <c r="R136" i="24"/>
  <c r="S135" i="24"/>
  <c r="R135" i="24"/>
  <c r="S134" i="24"/>
  <c r="R134" i="24"/>
  <c r="S133" i="24"/>
  <c r="R133" i="24"/>
  <c r="S132" i="24"/>
  <c r="R132" i="24"/>
  <c r="S131" i="24"/>
  <c r="R131" i="24"/>
  <c r="S130" i="24"/>
  <c r="R130" i="24"/>
  <c r="S129" i="24"/>
  <c r="R129" i="24"/>
  <c r="S128" i="24"/>
  <c r="R128" i="24"/>
  <c r="S127" i="24"/>
  <c r="R127" i="24"/>
  <c r="S126" i="24"/>
  <c r="R126" i="24"/>
  <c r="S125" i="24"/>
  <c r="R125" i="24"/>
  <c r="S124" i="24"/>
  <c r="R124" i="24"/>
  <c r="S123" i="24"/>
  <c r="R123" i="24"/>
  <c r="S122" i="24"/>
  <c r="R122" i="24"/>
  <c r="S121" i="24"/>
  <c r="R121" i="24"/>
  <c r="S120" i="24"/>
  <c r="R120" i="24"/>
  <c r="S119" i="24"/>
  <c r="R119" i="24"/>
  <c r="S118" i="24"/>
  <c r="R118" i="24"/>
  <c r="S117" i="24"/>
  <c r="R117" i="24"/>
  <c r="S116" i="24"/>
  <c r="R116" i="24"/>
  <c r="S115" i="24"/>
  <c r="R115" i="24"/>
  <c r="S114" i="24"/>
  <c r="R114" i="24"/>
  <c r="S113" i="24"/>
  <c r="R113" i="24"/>
  <c r="S112" i="24"/>
  <c r="R112" i="24"/>
  <c r="S111" i="24"/>
  <c r="R111" i="24"/>
  <c r="S110" i="24"/>
  <c r="R110" i="24"/>
  <c r="S109" i="24"/>
  <c r="R109" i="24"/>
  <c r="S108" i="24"/>
  <c r="R108" i="24"/>
  <c r="S107" i="24"/>
  <c r="R107" i="24"/>
  <c r="S106" i="24"/>
  <c r="R106" i="24"/>
  <c r="S105" i="24"/>
  <c r="R105" i="24"/>
  <c r="S104" i="24"/>
  <c r="R104" i="24"/>
  <c r="S103" i="24"/>
  <c r="R103" i="24"/>
  <c r="S102" i="24"/>
  <c r="R102" i="24"/>
  <c r="R46" i="24"/>
  <c r="S46" i="24"/>
  <c r="Q330" i="24"/>
  <c r="P330" i="24"/>
  <c r="O330" i="24"/>
  <c r="N330" i="24"/>
  <c r="M330" i="24"/>
  <c r="K330" i="24"/>
  <c r="J330" i="24"/>
  <c r="I330" i="24"/>
  <c r="Q283" i="24"/>
  <c r="P283" i="24"/>
  <c r="O283" i="24"/>
  <c r="N283" i="24"/>
  <c r="M283" i="24"/>
  <c r="K283" i="24"/>
  <c r="J283" i="24"/>
  <c r="I283" i="24"/>
  <c r="Q236" i="24"/>
  <c r="P236" i="24"/>
  <c r="O236" i="24"/>
  <c r="N236" i="24"/>
  <c r="M236" i="24"/>
  <c r="K236" i="24"/>
  <c r="J236" i="24"/>
  <c r="I236" i="24"/>
  <c r="Q189" i="24"/>
  <c r="P189" i="24"/>
  <c r="O189" i="24"/>
  <c r="N189" i="24"/>
  <c r="M189" i="24"/>
  <c r="K189" i="24"/>
  <c r="J189" i="24"/>
  <c r="I189" i="24"/>
  <c r="Q142" i="24"/>
  <c r="P142" i="24"/>
  <c r="O142" i="24"/>
  <c r="N142" i="24"/>
  <c r="M142" i="24"/>
  <c r="K142" i="24"/>
  <c r="J142" i="24"/>
  <c r="I142" i="24"/>
  <c r="Q95" i="24"/>
  <c r="P95" i="24"/>
  <c r="O95" i="24"/>
  <c r="N95" i="24"/>
  <c r="M95" i="24"/>
  <c r="K95" i="24"/>
  <c r="J95" i="24"/>
  <c r="I95" i="24"/>
  <c r="R19" i="24"/>
  <c r="R18" i="24"/>
  <c r="S18" i="24"/>
  <c r="S23" i="24"/>
  <c r="A291" i="24"/>
  <c r="A292" i="24" s="1"/>
  <c r="A293" i="24" s="1"/>
  <c r="A294" i="24" s="1"/>
  <c r="A295" i="24" s="1"/>
  <c r="A296" i="24" s="1"/>
  <c r="A297" i="24" s="1"/>
  <c r="A298" i="24" s="1"/>
  <c r="A299" i="24" s="1"/>
  <c r="A300" i="24" s="1"/>
  <c r="A301" i="24" s="1"/>
  <c r="A302" i="24" s="1"/>
  <c r="A303" i="24" s="1"/>
  <c r="A304" i="24" s="1"/>
  <c r="A305" i="24" s="1"/>
  <c r="A306" i="24" s="1"/>
  <c r="A307" i="24" s="1"/>
  <c r="A308" i="24" s="1"/>
  <c r="A309" i="24" s="1"/>
  <c r="A310" i="24" s="1"/>
  <c r="A311" i="24" s="1"/>
  <c r="A312" i="24" s="1"/>
  <c r="A313" i="24" s="1"/>
  <c r="A314" i="24" s="1"/>
  <c r="A315" i="24" s="1"/>
  <c r="A316" i="24" s="1"/>
  <c r="A317" i="24" s="1"/>
  <c r="A318" i="24" s="1"/>
  <c r="A319" i="24" s="1"/>
  <c r="A320" i="24" s="1"/>
  <c r="A321" i="24" s="1"/>
  <c r="A322" i="24" s="1"/>
  <c r="A323" i="24" s="1"/>
  <c r="A324" i="24" s="1"/>
  <c r="A325" i="24" s="1"/>
  <c r="A326" i="24" s="1"/>
  <c r="A327" i="24" s="1"/>
  <c r="A328" i="24" s="1"/>
  <c r="A329" i="24" s="1"/>
  <c r="A244" i="24"/>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3" i="24" s="1"/>
  <c r="A274" i="24" s="1"/>
  <c r="A275" i="24" s="1"/>
  <c r="A276" i="24" s="1"/>
  <c r="A277" i="24" s="1"/>
  <c r="A278" i="24" s="1"/>
  <c r="A279" i="24" s="1"/>
  <c r="A280" i="24" s="1"/>
  <c r="A281" i="24" s="1"/>
  <c r="A282" i="24" s="1"/>
  <c r="A197" i="24"/>
  <c r="A198" i="24" s="1"/>
  <c r="A199" i="24" s="1"/>
  <c r="A200" i="24" s="1"/>
  <c r="A201" i="24" s="1"/>
  <c r="A202" i="24" s="1"/>
  <c r="A203" i="24" s="1"/>
  <c r="A204" i="24" s="1"/>
  <c r="A205" i="24" s="1"/>
  <c r="A206" i="24" s="1"/>
  <c r="A207" i="24" s="1"/>
  <c r="A208" i="24" s="1"/>
  <c r="A209" i="24" s="1"/>
  <c r="A210" i="24" s="1"/>
  <c r="A211" i="24" s="1"/>
  <c r="A212" i="24" s="1"/>
  <c r="A213" i="24" s="1"/>
  <c r="A214" i="24" s="1"/>
  <c r="A215" i="24" s="1"/>
  <c r="A216" i="24" s="1"/>
  <c r="A217" i="24" s="1"/>
  <c r="A218" i="24" s="1"/>
  <c r="A219" i="24" s="1"/>
  <c r="A220" i="24" s="1"/>
  <c r="A221" i="24" s="1"/>
  <c r="A222" i="24" s="1"/>
  <c r="A223" i="24" s="1"/>
  <c r="A224" i="24" s="1"/>
  <c r="A225" i="24" s="1"/>
  <c r="A226" i="24" s="1"/>
  <c r="A227" i="24" s="1"/>
  <c r="A228" i="24" s="1"/>
  <c r="A229" i="24" s="1"/>
  <c r="A230" i="24" s="1"/>
  <c r="A231" i="24" s="1"/>
  <c r="A232" i="24" s="1"/>
  <c r="A233" i="24" s="1"/>
  <c r="A234" i="24" s="1"/>
  <c r="A235" i="24" s="1"/>
  <c r="A150" i="24"/>
  <c r="A151" i="24" s="1"/>
  <c r="A152" i="24" s="1"/>
  <c r="A153" i="24" s="1"/>
  <c r="A154" i="24" s="1"/>
  <c r="A155" i="24" s="1"/>
  <c r="A156" i="24" s="1"/>
  <c r="A157" i="24" s="1"/>
  <c r="A158" i="24" s="1"/>
  <c r="A159" i="24" s="1"/>
  <c r="A160" i="24" s="1"/>
  <c r="A161" i="24" s="1"/>
  <c r="A162" i="24" s="1"/>
  <c r="A163" i="24" s="1"/>
  <c r="A164" i="24" s="1"/>
  <c r="A165" i="24" s="1"/>
  <c r="A166" i="24" s="1"/>
  <c r="A167" i="24" s="1"/>
  <c r="A168" i="24" s="1"/>
  <c r="A169" i="24" s="1"/>
  <c r="A170" i="24" s="1"/>
  <c r="A171" i="24" s="1"/>
  <c r="A172" i="24" s="1"/>
  <c r="A173" i="24" s="1"/>
  <c r="A174" i="24" s="1"/>
  <c r="A175" i="24" s="1"/>
  <c r="A176" i="24" s="1"/>
  <c r="A177" i="24" s="1"/>
  <c r="A178" i="24" s="1"/>
  <c r="A179" i="24" s="1"/>
  <c r="A180" i="24" s="1"/>
  <c r="A181" i="24" s="1"/>
  <c r="A182" i="24" s="1"/>
  <c r="A183" i="24" s="1"/>
  <c r="A184" i="24" s="1"/>
  <c r="A185" i="24" s="1"/>
  <c r="A186" i="24" s="1"/>
  <c r="A187" i="24" s="1"/>
  <c r="A188" i="24" s="1"/>
  <c r="A103" i="24"/>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56" i="24"/>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S47" i="24"/>
  <c r="R47" i="24"/>
  <c r="S45" i="24"/>
  <c r="R45" i="24"/>
  <c r="S44" i="24"/>
  <c r="R44" i="24"/>
  <c r="S43" i="24"/>
  <c r="R43" i="24"/>
  <c r="S42" i="24"/>
  <c r="R42" i="24"/>
  <c r="S41" i="24"/>
  <c r="R41" i="24"/>
  <c r="S40" i="24"/>
  <c r="R40" i="24"/>
  <c r="S39" i="24"/>
  <c r="R39" i="24"/>
  <c r="S38" i="24"/>
  <c r="R38" i="24"/>
  <c r="S37" i="24"/>
  <c r="R37" i="24"/>
  <c r="S36" i="24"/>
  <c r="R36" i="24"/>
  <c r="S35" i="24"/>
  <c r="R35" i="24"/>
  <c r="S34" i="24"/>
  <c r="R34" i="24"/>
  <c r="S33" i="24"/>
  <c r="R33" i="24"/>
  <c r="S32" i="24"/>
  <c r="R32" i="24"/>
  <c r="S31" i="24"/>
  <c r="R31" i="24"/>
  <c r="S30" i="24"/>
  <c r="R30" i="24"/>
  <c r="S29" i="24"/>
  <c r="R29" i="24"/>
  <c r="S28" i="24"/>
  <c r="R28" i="24"/>
  <c r="S27" i="24"/>
  <c r="R27" i="24"/>
  <c r="S26" i="24"/>
  <c r="R26" i="24"/>
  <c r="S25" i="24"/>
  <c r="R25" i="24"/>
  <c r="S24" i="24"/>
  <c r="R24" i="24"/>
  <c r="R23" i="24"/>
  <c r="S22" i="24"/>
  <c r="R22" i="24"/>
  <c r="S21" i="24"/>
  <c r="R21" i="24"/>
  <c r="S20" i="24"/>
  <c r="R20" i="24"/>
  <c r="S19" i="24"/>
  <c r="AO6" i="24"/>
  <c r="O16" i="24" l="1"/>
  <c r="R189" i="24"/>
  <c r="M100" i="24"/>
  <c r="U10" i="24"/>
  <c r="S189" i="24"/>
  <c r="N14" i="24"/>
  <c r="P14" i="24"/>
  <c r="K14" i="24"/>
  <c r="Q14" i="24"/>
  <c r="J14" i="24"/>
  <c r="O14" i="24"/>
  <c r="M14" i="24"/>
  <c r="M53" i="24"/>
  <c r="M194" i="24"/>
  <c r="M241" i="24"/>
  <c r="M288" i="24"/>
  <c r="M147" i="24"/>
  <c r="AO3" i="24"/>
  <c r="S330" i="24"/>
  <c r="S283" i="24"/>
  <c r="R330" i="24"/>
  <c r="R283" i="24"/>
  <c r="R236" i="24"/>
  <c r="S236" i="24"/>
  <c r="R48" i="24"/>
  <c r="R142" i="24"/>
  <c r="R95" i="24"/>
  <c r="S142" i="24"/>
  <c r="S95" i="24"/>
  <c r="S48" i="24"/>
  <c r="AW10" i="24"/>
  <c r="H50" i="24"/>
  <c r="H192" i="24"/>
  <c r="H238" i="24"/>
  <c r="H51" i="24"/>
  <c r="H239" i="24"/>
  <c r="H97" i="24"/>
  <c r="H285" i="24"/>
  <c r="H98" i="24"/>
  <c r="H286" i="24"/>
  <c r="H144" i="24"/>
  <c r="K16" i="10"/>
  <c r="M16" i="10"/>
  <c r="O16" i="10"/>
  <c r="Q16" i="10"/>
  <c r="S16" i="10"/>
  <c r="U16" i="10"/>
  <c r="W16" i="10"/>
  <c r="Y16" i="10"/>
  <c r="AA16" i="10"/>
  <c r="AC16" i="10"/>
  <c r="AE16" i="10"/>
  <c r="AG16" i="10"/>
  <c r="AI16" i="10"/>
  <c r="AK16" i="10"/>
  <c r="AM16" i="10"/>
  <c r="AO16" i="10"/>
  <c r="AQ16" i="10"/>
  <c r="AS16" i="10"/>
  <c r="AU16" i="10"/>
  <c r="AJ22" i="10"/>
  <c r="AQ22" i="10" s="1"/>
  <c r="AJ21" i="10"/>
  <c r="AQ21" i="10" s="1"/>
  <c r="AJ20" i="10"/>
  <c r="AQ20" i="10" s="1"/>
  <c r="AJ19" i="10"/>
  <c r="AQ19" i="10" s="1"/>
  <c r="P22" i="10"/>
  <c r="W22" i="10" s="1"/>
  <c r="P21" i="10"/>
  <c r="W21" i="10" s="1"/>
  <c r="P20" i="10"/>
  <c r="W20" i="10" s="1"/>
  <c r="P19" i="10"/>
  <c r="W19" i="10" s="1"/>
  <c r="I16" i="10"/>
  <c r="AG7" i="10"/>
  <c r="AR27" i="10"/>
  <c r="AR28" i="10"/>
  <c r="AR29" i="10"/>
  <c r="S27" i="10"/>
  <c r="S28" i="10"/>
  <c r="S29" i="10"/>
  <c r="W4" i="10"/>
  <c r="W3" i="10"/>
  <c r="W1" i="10"/>
  <c r="S26" i="10"/>
  <c r="AA10" i="24" l="1"/>
  <c r="AA12" i="24" s="1"/>
  <c r="AA11" i="24"/>
  <c r="AI11" i="24"/>
  <c r="AQ11" i="24"/>
  <c r="BG11" i="24"/>
  <c r="AY11" i="24"/>
  <c r="AX5" i="24"/>
  <c r="AQ10" i="24"/>
  <c r="AQ12" i="24" s="1"/>
  <c r="AG10" i="24"/>
  <c r="Y11" i="24"/>
  <c r="AW11" i="24"/>
  <c r="AW12" i="24" s="1"/>
  <c r="AG11" i="24"/>
  <c r="AO11" i="24"/>
  <c r="BE11" i="24"/>
  <c r="Q16" i="24"/>
  <c r="A31" i="25"/>
  <c r="O194" i="24"/>
  <c r="AI10" i="24"/>
  <c r="AS4" i="24"/>
  <c r="AX3" i="24"/>
  <c r="AY10" i="24"/>
  <c r="AX4" i="24"/>
  <c r="BG10" i="24"/>
  <c r="BE10" i="24"/>
  <c r="AS3" i="24"/>
  <c r="AO10" i="24"/>
  <c r="Y10" i="24"/>
  <c r="AS5" i="24"/>
  <c r="R14" i="24"/>
  <c r="S14" i="24"/>
  <c r="O100" i="24"/>
  <c r="O147" i="24"/>
  <c r="AO4" i="24"/>
  <c r="O288" i="24"/>
  <c r="O53" i="24"/>
  <c r="U11" i="24"/>
  <c r="O241" i="24"/>
  <c r="AC11" i="24"/>
  <c r="AC10" i="24"/>
  <c r="BA10" i="24"/>
  <c r="BA11" i="24"/>
  <c r="AS11" i="24"/>
  <c r="AK10" i="24"/>
  <c r="BI11" i="24"/>
  <c r="AS10" i="24"/>
  <c r="AK11" i="24"/>
  <c r="BI10" i="24"/>
  <c r="AQ23" i="10"/>
  <c r="BC5" i="24" l="1"/>
  <c r="AG12" i="24"/>
  <c r="A39" i="25"/>
  <c r="AI12" i="24"/>
  <c r="BC10" i="24"/>
  <c r="BK11" i="24"/>
  <c r="BG12" i="24"/>
  <c r="AX6" i="24"/>
  <c r="AY12" i="24"/>
  <c r="AE11" i="24"/>
  <c r="BK10" i="24"/>
  <c r="AU10" i="24"/>
  <c r="BC4" i="24"/>
  <c r="BC11" i="24"/>
  <c r="AE10" i="24"/>
  <c r="Y12" i="24"/>
  <c r="BC3" i="24"/>
  <c r="AS6" i="24"/>
  <c r="BE12" i="24"/>
  <c r="AO12" i="24"/>
  <c r="AM11" i="24"/>
  <c r="AU11" i="24"/>
  <c r="Q288" i="24"/>
  <c r="Q100" i="24"/>
  <c r="Q241" i="24"/>
  <c r="Q53" i="24"/>
  <c r="Q147" i="24"/>
  <c r="Q194" i="24"/>
  <c r="AO5" i="24"/>
  <c r="AC12" i="24"/>
  <c r="BA12" i="24"/>
  <c r="AK12" i="24"/>
  <c r="AS12" i="24"/>
  <c r="AM10" i="24"/>
  <c r="BI12" i="24"/>
  <c r="AC34" i="10"/>
  <c r="AC35" i="10"/>
  <c r="AC36" i="10"/>
  <c r="AC37" i="10"/>
  <c r="AC38" i="10"/>
  <c r="AC39" i="10"/>
  <c r="AC40" i="10"/>
  <c r="AC41" i="10"/>
  <c r="AC42" i="10"/>
  <c r="AC33" i="10"/>
  <c r="AR26" i="10"/>
  <c r="I19" i="6"/>
  <c r="BC12" i="24" l="1"/>
  <c r="BK12" i="24"/>
  <c r="AD4" i="24"/>
  <c r="AE12" i="24"/>
  <c r="AU12" i="24"/>
  <c r="BC6" i="24"/>
  <c r="BM10" i="24"/>
  <c r="BM11" i="24"/>
  <c r="Y4" i="24"/>
  <c r="AM12" i="24"/>
  <c r="AI38" i="10"/>
  <c r="AI33" i="10"/>
  <c r="W23" i="10"/>
  <c r="AI4" i="24" l="1"/>
  <c r="AP33" i="10"/>
  <c r="I1" i="6" l="1"/>
  <c r="Y5" i="24"/>
  <c r="Y3" i="24"/>
  <c r="AD5" i="24"/>
  <c r="AD3" i="24"/>
  <c r="AI3" i="24" l="1"/>
  <c r="AI5" i="24"/>
  <c r="I1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hadosyou4</author>
  </authors>
  <commentList>
    <comment ref="J4" authorId="0" shapeId="0" xr:uid="{47604006-8FE5-44BE-9ED4-1CF6B7775ABD}">
      <text>
        <r>
          <rPr>
            <b/>
            <sz val="16"/>
            <color indexed="10"/>
            <rFont val="MS P ゴシック"/>
            <family val="3"/>
            <charset val="128"/>
          </rPr>
          <t>食事担当者</t>
        </r>
        <r>
          <rPr>
            <sz val="16"/>
            <color indexed="10"/>
            <rFont val="MS P ゴシック"/>
            <family val="3"/>
            <charset val="128"/>
          </rPr>
          <t>：</t>
        </r>
        <r>
          <rPr>
            <sz val="16"/>
            <color indexed="81"/>
            <rFont val="MS P ゴシック"/>
            <family val="3"/>
            <charset val="128"/>
          </rPr>
          <t xml:space="preserve">スムーズな運営ができますように、食事の時に中心となってお世話いただく方を決めてください。
</t>
        </r>
      </text>
    </comment>
    <comment ref="E19" authorId="0" shapeId="0" xr:uid="{51DC0885-D28A-4079-B581-7FEBCF01572D}">
      <text>
        <r>
          <rPr>
            <sz val="14"/>
            <color indexed="53"/>
            <rFont val="MS P ゴシック"/>
            <family val="3"/>
            <charset val="128"/>
          </rPr>
          <t>野外炊飯のメニュー：</t>
        </r>
        <r>
          <rPr>
            <sz val="14"/>
            <color indexed="81"/>
            <rFont val="MS P ゴシック"/>
            <family val="3"/>
            <charset val="128"/>
          </rPr>
          <t>プルダウンメニューから①カレー②焼きそば③豚汁のいずれかを選択してください。</t>
        </r>
      </text>
    </comment>
    <comment ref="E29" authorId="0" shapeId="0" xr:uid="{BCEBD2FB-7B59-4FA7-AC07-41C52866D47A}">
      <text>
        <r>
          <rPr>
            <sz val="14"/>
            <color indexed="53"/>
            <rFont val="MS P ゴシック"/>
            <family val="3"/>
            <charset val="128"/>
          </rPr>
          <t>野外炊飯のメニュー：</t>
        </r>
        <r>
          <rPr>
            <sz val="14"/>
            <color indexed="81"/>
            <rFont val="MS P ゴシック"/>
            <family val="3"/>
            <charset val="128"/>
          </rPr>
          <t>プルダウンメニューから①カレー②焼きそば③豚汁のいずれかを選択してください。</t>
        </r>
      </text>
    </comment>
  </commentList>
</comments>
</file>

<file path=xl/sharedStrings.xml><?xml version="1.0" encoding="utf-8"?>
<sst xmlns="http://schemas.openxmlformats.org/spreadsheetml/2006/main" count="3293" uniqueCount="479">
  <si>
    <t>番号</t>
    <rPh sb="0" eb="2">
      <t>バンゴウ</t>
    </rPh>
    <phoneticPr fontId="8"/>
  </si>
  <si>
    <t>氏名</t>
    <rPh sb="0" eb="2">
      <t>シメイ</t>
    </rPh>
    <phoneticPr fontId="8"/>
  </si>
  <si>
    <t>性別</t>
    <rPh sb="0" eb="2">
      <t>セイベツ</t>
    </rPh>
    <phoneticPr fontId="8"/>
  </si>
  <si>
    <t>区分④：学校行事（教育課程の一環）として児童・生徒を引率する学校の教員（部活動の引率は含まない）</t>
    <rPh sb="0" eb="2">
      <t>クブン</t>
    </rPh>
    <rPh sb="4" eb="6">
      <t>ガッコウ</t>
    </rPh>
    <rPh sb="6" eb="8">
      <t>ギョウジ</t>
    </rPh>
    <rPh sb="9" eb="13">
      <t>キョウイクカテイ</t>
    </rPh>
    <rPh sb="14" eb="16">
      <t>イッカン</t>
    </rPh>
    <rPh sb="20" eb="22">
      <t>ジドウ</t>
    </rPh>
    <rPh sb="23" eb="25">
      <t>セイト</t>
    </rPh>
    <rPh sb="26" eb="28">
      <t>インソツ</t>
    </rPh>
    <rPh sb="30" eb="32">
      <t>ガッコウ</t>
    </rPh>
    <rPh sb="33" eb="35">
      <t>キョウイン</t>
    </rPh>
    <rPh sb="36" eb="39">
      <t>ブカツドウ</t>
    </rPh>
    <rPh sb="40" eb="42">
      <t>インソツ</t>
    </rPh>
    <rPh sb="43" eb="44">
      <t>フク</t>
    </rPh>
    <phoneticPr fontId="8"/>
  </si>
  <si>
    <t>区分⑤：上記以外</t>
    <rPh sb="0" eb="2">
      <t>クブン</t>
    </rPh>
    <rPh sb="4" eb="6">
      <t>ジョウキ</t>
    </rPh>
    <rPh sb="6" eb="8">
      <t>イガイ</t>
    </rPh>
    <phoneticPr fontId="8"/>
  </si>
  <si>
    <t>男</t>
    <rPh sb="0" eb="1">
      <t>オトコ</t>
    </rPh>
    <phoneticPr fontId="12"/>
  </si>
  <si>
    <t>女</t>
    <rPh sb="0" eb="1">
      <t>オンナ</t>
    </rPh>
    <phoneticPr fontId="12"/>
  </si>
  <si>
    <t>〇</t>
    <phoneticPr fontId="12"/>
  </si>
  <si>
    <t>×</t>
    <phoneticPr fontId="12"/>
  </si>
  <si>
    <t>①３歳未満</t>
    <rPh sb="2" eb="5">
      <t>サイミマン</t>
    </rPh>
    <phoneticPr fontId="8"/>
  </si>
  <si>
    <t>②中学生以下</t>
    <phoneticPr fontId="8"/>
  </si>
  <si>
    <t>③２３歳未満</t>
    <phoneticPr fontId="8"/>
  </si>
  <si>
    <t>④学校の教員</t>
    <phoneticPr fontId="8"/>
  </si>
  <si>
    <t>⑤左記以外</t>
    <rPh sb="1" eb="5">
      <t>サキイガイ</t>
    </rPh>
    <phoneticPr fontId="8"/>
  </si>
  <si>
    <t>男</t>
    <rPh sb="0" eb="1">
      <t>オトコ</t>
    </rPh>
    <phoneticPr fontId="8"/>
  </si>
  <si>
    <t>女</t>
    <rPh sb="0" eb="1">
      <t>オンナ</t>
    </rPh>
    <phoneticPr fontId="8"/>
  </si>
  <si>
    <t>合計</t>
    <rPh sb="0" eb="2">
      <t>ゴウケイ</t>
    </rPh>
    <phoneticPr fontId="8"/>
  </si>
  <si>
    <t>①</t>
    <phoneticPr fontId="12"/>
  </si>
  <si>
    <t>②</t>
    <phoneticPr fontId="12"/>
  </si>
  <si>
    <t>③</t>
    <phoneticPr fontId="12"/>
  </si>
  <si>
    <t>④</t>
    <phoneticPr fontId="12"/>
  </si>
  <si>
    <t>⑤</t>
    <phoneticPr fontId="12"/>
  </si>
  <si>
    <t>利用期間</t>
    <rPh sb="0" eb="4">
      <t>リヨウキカン</t>
    </rPh>
    <phoneticPr fontId="12"/>
  </si>
  <si>
    <t>利用団体</t>
    <rPh sb="0" eb="4">
      <t>リヨウダンタイ</t>
    </rPh>
    <phoneticPr fontId="12"/>
  </si>
  <si>
    <t>令和　　年　　月　　日（　　）～　　月　　日（　　）　泊</t>
    <rPh sb="0" eb="2">
      <t>レイワ</t>
    </rPh>
    <rPh sb="4" eb="5">
      <t>ネン</t>
    </rPh>
    <rPh sb="7" eb="8">
      <t>ガツ</t>
    </rPh>
    <rPh sb="10" eb="11">
      <t>ニチ</t>
    </rPh>
    <rPh sb="18" eb="19">
      <t>ガツ</t>
    </rPh>
    <rPh sb="21" eb="22">
      <t>ニチ</t>
    </rPh>
    <rPh sb="27" eb="28">
      <t>ハク</t>
    </rPh>
    <phoneticPr fontId="12"/>
  </si>
  <si>
    <t>利用ＩＤ</t>
    <rPh sb="0" eb="2">
      <t>リヨウ</t>
    </rPh>
    <phoneticPr fontId="12"/>
  </si>
  <si>
    <t>区分※</t>
    <rPh sb="0" eb="2">
      <t>クブン</t>
    </rPh>
    <phoneticPr fontId="8"/>
  </si>
  <si>
    <t>朝食</t>
  </si>
  <si>
    <t>清掃</t>
    <rPh sb="0" eb="2">
      <t>セイソウ</t>
    </rPh>
    <phoneticPr fontId="21"/>
  </si>
  <si>
    <t>活動1</t>
    <rPh sb="0" eb="2">
      <t>カツドウ</t>
    </rPh>
    <phoneticPr fontId="21"/>
  </si>
  <si>
    <t>活動2</t>
    <rPh sb="0" eb="2">
      <t>カツドウ</t>
    </rPh>
    <phoneticPr fontId="21"/>
  </si>
  <si>
    <t>夕食・入浴
（各１時間）</t>
    <rPh sb="7" eb="8">
      <t>カク</t>
    </rPh>
    <phoneticPr fontId="21"/>
  </si>
  <si>
    <t>活動3</t>
    <rPh sb="0" eb="2">
      <t>カツドウ</t>
    </rPh>
    <phoneticPr fontId="21"/>
  </si>
  <si>
    <t>就寝準備</t>
    <rPh sb="0" eb="2">
      <t>シュウシン</t>
    </rPh>
    <rPh sb="2" eb="4">
      <t>ジュンビ</t>
    </rPh>
    <phoneticPr fontId="20"/>
  </si>
  <si>
    <t>就寝</t>
    <rPh sb="0" eb="2">
      <t>シュウシン</t>
    </rPh>
    <phoneticPr fontId="20"/>
  </si>
  <si>
    <t>個</t>
    <rPh sb="0" eb="1">
      <t>コ</t>
    </rPh>
    <phoneticPr fontId="21"/>
  </si>
  <si>
    <t>研修日程表</t>
    <rPh sb="0" eb="5">
      <t>ケンシュウニッテイヒョウ</t>
    </rPh>
    <phoneticPr fontId="12"/>
  </si>
  <si>
    <t>標　　準
生活時間</t>
    <rPh sb="0" eb="1">
      <t>シルベ</t>
    </rPh>
    <rPh sb="3" eb="4">
      <t>ジュン</t>
    </rPh>
    <rPh sb="5" eb="9">
      <t>セイカツジカン</t>
    </rPh>
    <phoneticPr fontId="12"/>
  </si>
  <si>
    <t>備考</t>
    <rPh sb="0" eb="2">
      <t>ビコウ</t>
    </rPh>
    <phoneticPr fontId="12"/>
  </si>
  <si>
    <t>※ほかのプログラムについてはお問合せください。</t>
    <rPh sb="15" eb="17">
      <t>トイアワ</t>
    </rPh>
    <phoneticPr fontId="21"/>
  </si>
  <si>
    <t>✓　丸太のマグネット　（＋200円）</t>
    <rPh sb="2" eb="4">
      <t>マルタ</t>
    </rPh>
    <phoneticPr fontId="21"/>
  </si>
  <si>
    <t>✓　どんぐりトトロ　（＋300円）</t>
    <phoneticPr fontId="21"/>
  </si>
  <si>
    <t>✓　焼杉　（＋300円）</t>
    <rPh sb="2" eb="4">
      <t>ヤキスギ</t>
    </rPh>
    <phoneticPr fontId="21"/>
  </si>
  <si>
    <t>回</t>
    <rPh sb="0" eb="1">
      <t>カイ</t>
    </rPh>
    <phoneticPr fontId="21"/>
  </si>
  <si>
    <t>✓　キャンドルの集い　（2,000円）</t>
    <phoneticPr fontId="21"/>
  </si>
  <si>
    <t>本</t>
    <rPh sb="0" eb="1">
      <t>ホン</t>
    </rPh>
    <phoneticPr fontId="21"/>
  </si>
  <si>
    <t>✓　トーチ１本　（+100円）</t>
    <rPh sb="6" eb="7">
      <t>ホン</t>
    </rPh>
    <rPh sb="13" eb="14">
      <t>エン</t>
    </rPh>
    <phoneticPr fontId="21"/>
  </si>
  <si>
    <t>✓　灯油２Ｌ　（+200円）</t>
    <rPh sb="2" eb="4">
      <t>トウユ</t>
    </rPh>
    <rPh sb="11" eb="12">
      <t>エン</t>
    </rPh>
    <phoneticPr fontId="21"/>
  </si>
  <si>
    <t>✓　キャンプファイヤー　（3,000円）まき１組</t>
    <rPh sb="18" eb="19">
      <t>エン</t>
    </rPh>
    <rPh sb="23" eb="24">
      <t>クミ</t>
    </rPh>
    <phoneticPr fontId="21"/>
  </si>
  <si>
    <t>宿泊者において利用したい活動プログラムを選んでください</t>
    <rPh sb="0" eb="2">
      <t>シュクハク</t>
    </rPh>
    <rPh sb="2" eb="3">
      <t>シャ</t>
    </rPh>
    <rPh sb="7" eb="9">
      <t>リヨウ</t>
    </rPh>
    <rPh sb="12" eb="14">
      <t>カツドウ</t>
    </rPh>
    <rPh sb="20" eb="21">
      <t>エラ</t>
    </rPh>
    <phoneticPr fontId="21"/>
  </si>
  <si>
    <t>　【選択】</t>
    <rPh sb="2" eb="4">
      <t>センタク</t>
    </rPh>
    <phoneticPr fontId="21"/>
  </si>
  <si>
    <t>STEP.５</t>
    <phoneticPr fontId="21"/>
  </si>
  <si>
    <t>皿</t>
    <rPh sb="0" eb="1">
      <t>サラ</t>
    </rPh>
    <phoneticPr fontId="21"/>
  </si>
  <si>
    <t>✓　オードブル８人前（5,000円）</t>
    <rPh sb="8" eb="10">
      <t>ニンマエ</t>
    </rPh>
    <rPh sb="16" eb="17">
      <t>エン</t>
    </rPh>
    <phoneticPr fontId="21"/>
  </si>
  <si>
    <t>✓　オードブル５人前（3,000円）</t>
    <rPh sb="8" eb="10">
      <t>ニンマエ</t>
    </rPh>
    <rPh sb="16" eb="17">
      <t>エン</t>
    </rPh>
    <phoneticPr fontId="21"/>
  </si>
  <si>
    <t>✓　おにぎり１個　（120円）</t>
    <rPh sb="7" eb="8">
      <t>コ</t>
    </rPh>
    <phoneticPr fontId="21"/>
  </si>
  <si>
    <t>人前</t>
    <rPh sb="0" eb="2">
      <t>ニンマエ</t>
    </rPh>
    <phoneticPr fontId="21"/>
  </si>
  <si>
    <t>✓　パン２個+ジュース　（400円）※</t>
    <rPh sb="5" eb="6">
      <t>コ</t>
    </rPh>
    <phoneticPr fontId="21"/>
  </si>
  <si>
    <t>食</t>
    <rPh sb="0" eb="1">
      <t>ショク</t>
    </rPh>
    <phoneticPr fontId="21"/>
  </si>
  <si>
    <t>✓　特別食バーベキュー　（1,600円）</t>
    <phoneticPr fontId="21"/>
  </si>
  <si>
    <t>定食のオプションプランを選択してください。</t>
    <rPh sb="0" eb="2">
      <t>テイショク</t>
    </rPh>
    <rPh sb="12" eb="14">
      <t>センタク</t>
    </rPh>
    <phoneticPr fontId="21"/>
  </si>
  <si>
    <t>STEP.４</t>
    <phoneticPr fontId="21"/>
  </si>
  <si>
    <t>　ただし、3歳未満幼児は割引料金とし、特別食バーベキューは空白としてください</t>
    <rPh sb="9" eb="11">
      <t>ヨウジ</t>
    </rPh>
    <rPh sb="12" eb="13">
      <t>ワ</t>
    </rPh>
    <rPh sb="13" eb="14">
      <t>ビ</t>
    </rPh>
    <rPh sb="14" eb="16">
      <t>リョウキン</t>
    </rPh>
    <rPh sb="29" eb="31">
      <t>クウハク</t>
    </rPh>
    <phoneticPr fontId="21"/>
  </si>
  <si>
    <t>※基本料金は朝500円、昼700円、夜900円として計算します。</t>
    <rPh sb="1" eb="5">
      <t>キホンリョウキン</t>
    </rPh>
    <rPh sb="6" eb="7">
      <t>アサ</t>
    </rPh>
    <rPh sb="10" eb="11">
      <t>エン</t>
    </rPh>
    <rPh sb="12" eb="13">
      <t>ヒル</t>
    </rPh>
    <rPh sb="16" eb="17">
      <t>エン</t>
    </rPh>
    <rPh sb="18" eb="19">
      <t>ヨル</t>
    </rPh>
    <rPh sb="22" eb="23">
      <t>エン</t>
    </rPh>
    <rPh sb="26" eb="28">
      <t>ケイサン</t>
    </rPh>
    <phoneticPr fontId="21"/>
  </si>
  <si>
    <t>昼</t>
    <rPh sb="0" eb="1">
      <t>ヒル</t>
    </rPh>
    <phoneticPr fontId="21"/>
  </si>
  <si>
    <t>朝</t>
    <rPh sb="0" eb="1">
      <t>アサ</t>
    </rPh>
    <phoneticPr fontId="21"/>
  </si>
  <si>
    <t>夜</t>
    <rPh sb="0" eb="1">
      <t>ヨル</t>
    </rPh>
    <phoneticPr fontId="21"/>
  </si>
  <si>
    <t>3日目</t>
    <rPh sb="1" eb="2">
      <t>ヒ</t>
    </rPh>
    <rPh sb="2" eb="3">
      <t>メ</t>
    </rPh>
    <phoneticPr fontId="21"/>
  </si>
  <si>
    <t>2日目</t>
    <rPh sb="1" eb="2">
      <t>ヒ</t>
    </rPh>
    <rPh sb="2" eb="3">
      <t>メ</t>
    </rPh>
    <phoneticPr fontId="21"/>
  </si>
  <si>
    <t>1日目</t>
    <rPh sb="1" eb="2">
      <t>ヒ</t>
    </rPh>
    <rPh sb="2" eb="3">
      <t>メ</t>
    </rPh>
    <phoneticPr fontId="21"/>
  </si>
  <si>
    <t>少年自然の家で定食をとるタイミングを選んでください</t>
    <rPh sb="0" eb="2">
      <t>ショウネン</t>
    </rPh>
    <rPh sb="2" eb="4">
      <t>シゼン</t>
    </rPh>
    <rPh sb="5" eb="6">
      <t>イエ</t>
    </rPh>
    <rPh sb="7" eb="9">
      <t>テイショク</t>
    </rPh>
    <rPh sb="18" eb="19">
      <t>エラ</t>
    </rPh>
    <phoneticPr fontId="21"/>
  </si>
  <si>
    <t>　【必須】</t>
    <rPh sb="2" eb="4">
      <t>ヒッス</t>
    </rPh>
    <phoneticPr fontId="21"/>
  </si>
  <si>
    <t>STEP.3</t>
  </si>
  <si>
    <t>✓　　日帰り　・　1泊2日　・　2泊3日</t>
    <rPh sb="10" eb="11">
      <t>パク</t>
    </rPh>
    <rPh sb="12" eb="13">
      <t>ヒ</t>
    </rPh>
    <rPh sb="17" eb="18">
      <t>ハク</t>
    </rPh>
    <rPh sb="19" eb="20">
      <t>ヒ</t>
    </rPh>
    <phoneticPr fontId="21"/>
  </si>
  <si>
    <t>宿泊区分を選んでください</t>
    <rPh sb="0" eb="2">
      <t>シュクハク</t>
    </rPh>
    <rPh sb="2" eb="4">
      <t>クブン</t>
    </rPh>
    <rPh sb="5" eb="6">
      <t>エラ</t>
    </rPh>
    <phoneticPr fontId="21"/>
  </si>
  <si>
    <t>STEP.2</t>
  </si>
  <si>
    <t>人</t>
    <rPh sb="0" eb="1">
      <t>ニン</t>
    </rPh>
    <phoneticPr fontId="21"/>
  </si>
  <si>
    <t>合計</t>
    <rPh sb="0" eb="2">
      <t>ゴウケイ</t>
    </rPh>
    <phoneticPr fontId="21"/>
  </si>
  <si>
    <t>✓　上記以外　（1,300円）</t>
    <rPh sb="2" eb="6">
      <t>ジョウキイガイ</t>
    </rPh>
    <phoneticPr fontId="21"/>
  </si>
  <si>
    <t>✓　引率の学校教員　（900円）</t>
    <rPh sb="2" eb="4">
      <t>インソツ</t>
    </rPh>
    <rPh sb="5" eb="7">
      <t>ガッコウ</t>
    </rPh>
    <rPh sb="7" eb="9">
      <t>キョウイン</t>
    </rPh>
    <phoneticPr fontId="21"/>
  </si>
  <si>
    <t>✓　高校生・学生又は23歳未満の青年　（900円）</t>
    <rPh sb="2" eb="5">
      <t>コウコウセイ</t>
    </rPh>
    <rPh sb="6" eb="8">
      <t>ガクセイ</t>
    </rPh>
    <rPh sb="8" eb="9">
      <t>マタ</t>
    </rPh>
    <rPh sb="12" eb="13">
      <t>サイ</t>
    </rPh>
    <rPh sb="13" eb="15">
      <t>ミマン</t>
    </rPh>
    <rPh sb="16" eb="18">
      <t>セイネン</t>
    </rPh>
    <phoneticPr fontId="21"/>
  </si>
  <si>
    <t>✓　3歳以上中学生以下　（600円）</t>
    <rPh sb="3" eb="4">
      <t>サイ</t>
    </rPh>
    <rPh sb="4" eb="6">
      <t>イジョウ</t>
    </rPh>
    <rPh sb="6" eb="9">
      <t>チュウガクセイ</t>
    </rPh>
    <rPh sb="9" eb="11">
      <t>イカ</t>
    </rPh>
    <phoneticPr fontId="21"/>
  </si>
  <si>
    <t>※幼児食対応、シーツなし</t>
    <rPh sb="1" eb="4">
      <t>ヨウジショク</t>
    </rPh>
    <rPh sb="4" eb="6">
      <t>タイオウ</t>
    </rPh>
    <phoneticPr fontId="21"/>
  </si>
  <si>
    <t>✓　3歳未満幼児　（±0円）</t>
    <rPh sb="3" eb="4">
      <t>サイ</t>
    </rPh>
    <rPh sb="4" eb="6">
      <t>ミマン</t>
    </rPh>
    <rPh sb="6" eb="8">
      <t>ヨウジ</t>
    </rPh>
    <phoneticPr fontId="21"/>
  </si>
  <si>
    <t>利用人数</t>
    <rPh sb="0" eb="2">
      <t>リヨウ</t>
    </rPh>
    <rPh sb="2" eb="4">
      <t>ニンズウ</t>
    </rPh>
    <phoneticPr fontId="21"/>
  </si>
  <si>
    <t>■宿泊者向けプログラム（宿泊＋シーツ代）</t>
    <rPh sb="1" eb="4">
      <t>シュクハクシャ</t>
    </rPh>
    <rPh sb="4" eb="5">
      <t>ム</t>
    </rPh>
    <rPh sb="12" eb="14">
      <t>シュクハク</t>
    </rPh>
    <rPh sb="18" eb="19">
      <t>ダイ</t>
    </rPh>
    <phoneticPr fontId="21"/>
  </si>
  <si>
    <t>利用する人数を入力してください</t>
    <rPh sb="0" eb="2">
      <t>リヨウ</t>
    </rPh>
    <rPh sb="4" eb="6">
      <t>ニンズウ</t>
    </rPh>
    <rPh sb="7" eb="9">
      <t>ニュウリョク</t>
    </rPh>
    <phoneticPr fontId="21"/>
  </si>
  <si>
    <t>STEP.1</t>
    <phoneticPr fontId="21"/>
  </si>
  <si>
    <t>合計金額</t>
    <rPh sb="0" eb="4">
      <t>ゴウケイキンガク</t>
    </rPh>
    <phoneticPr fontId="21"/>
  </si>
  <si>
    <t>　北山少年自然の家　料金シミュレーション</t>
    <rPh sb="1" eb="3">
      <t>ホクザン</t>
    </rPh>
    <rPh sb="3" eb="5">
      <t>ショウネン</t>
    </rPh>
    <rPh sb="5" eb="7">
      <t>シゼン</t>
    </rPh>
    <rPh sb="8" eb="9">
      <t>イエ</t>
    </rPh>
    <rPh sb="10" eb="12">
      <t>リョウキン</t>
    </rPh>
    <phoneticPr fontId="21"/>
  </si>
  <si>
    <t>合計</t>
    <rPh sb="0" eb="2">
      <t>ゴウケイ</t>
    </rPh>
    <phoneticPr fontId="12"/>
  </si>
  <si>
    <t>計</t>
    <rPh sb="0" eb="1">
      <t>ケイ</t>
    </rPh>
    <phoneticPr fontId="12"/>
  </si>
  <si>
    <t>内訳</t>
    <rPh sb="0" eb="2">
      <t>ウチワケ</t>
    </rPh>
    <phoneticPr fontId="12"/>
  </si>
  <si>
    <t>施設使用料</t>
    <rPh sb="0" eb="2">
      <t>シセツ</t>
    </rPh>
    <rPh sb="2" eb="5">
      <t>シヨウリョウ</t>
    </rPh>
    <phoneticPr fontId="12"/>
  </si>
  <si>
    <t>工作・キャンプファイヤー・キャンドル代など</t>
    <rPh sb="0" eb="2">
      <t>コウサク</t>
    </rPh>
    <rPh sb="18" eb="19">
      <t>ダイ</t>
    </rPh>
    <phoneticPr fontId="12"/>
  </si>
  <si>
    <t>差引計</t>
    <rPh sb="0" eb="2">
      <t>サシヒキ</t>
    </rPh>
    <rPh sb="2" eb="3">
      <t>ケイ</t>
    </rPh>
    <phoneticPr fontId="12"/>
  </si>
  <si>
    <t>内減免</t>
    <rPh sb="0" eb="1">
      <t>ウチ</t>
    </rPh>
    <rPh sb="1" eb="3">
      <t>ゲンメン</t>
    </rPh>
    <phoneticPr fontId="12"/>
  </si>
  <si>
    <t>女性     人数</t>
    <rPh sb="0" eb="2">
      <t>ジョセイ</t>
    </rPh>
    <rPh sb="7" eb="9">
      <t>ニンズウ</t>
    </rPh>
    <phoneticPr fontId="12"/>
  </si>
  <si>
    <t>男性    人数</t>
    <rPh sb="0" eb="2">
      <t>ダンセイ</t>
    </rPh>
    <rPh sb="6" eb="8">
      <t>ニンズウ</t>
    </rPh>
    <phoneticPr fontId="12"/>
  </si>
  <si>
    <t>キャンプ場</t>
    <rPh sb="4" eb="5">
      <t>ジョウ</t>
    </rPh>
    <phoneticPr fontId="12"/>
  </si>
  <si>
    <t>本館</t>
    <rPh sb="0" eb="2">
      <t>ホンカン</t>
    </rPh>
    <phoneticPr fontId="12"/>
  </si>
  <si>
    <t>宿泊場所</t>
    <rPh sb="0" eb="2">
      <t>シュクハク</t>
    </rPh>
    <rPh sb="2" eb="4">
      <t>バショ</t>
    </rPh>
    <phoneticPr fontId="12"/>
  </si>
  <si>
    <t>振込</t>
    <rPh sb="0" eb="2">
      <t>フリコミ</t>
    </rPh>
    <phoneticPr fontId="12"/>
  </si>
  <si>
    <t>現金</t>
    <rPh sb="0" eb="2">
      <t>ゲンキン</t>
    </rPh>
    <phoneticPr fontId="12"/>
  </si>
  <si>
    <t>女性</t>
    <rPh sb="0" eb="2">
      <t>ジョセイ</t>
    </rPh>
    <phoneticPr fontId="12"/>
  </si>
  <si>
    <t>男性</t>
    <rPh sb="0" eb="2">
      <t>ダンセイ</t>
    </rPh>
    <phoneticPr fontId="12"/>
  </si>
  <si>
    <t>場所</t>
    <rPh sb="0" eb="2">
      <t>バショ</t>
    </rPh>
    <phoneticPr fontId="12"/>
  </si>
  <si>
    <t>活動内容</t>
    <rPh sb="0" eb="4">
      <t>カツドウナイヨウ</t>
    </rPh>
    <phoneticPr fontId="12"/>
  </si>
  <si>
    <t>雨天時</t>
    <rPh sb="0" eb="3">
      <t>ウテンジ</t>
    </rPh>
    <phoneticPr fontId="12"/>
  </si>
  <si>
    <t>実人数</t>
    <rPh sb="0" eb="3">
      <t>ジツニンズウ</t>
    </rPh>
    <phoneticPr fontId="12"/>
  </si>
  <si>
    <t>⑤左記以外</t>
    <rPh sb="1" eb="3">
      <t>サキ</t>
    </rPh>
    <rPh sb="3" eb="5">
      <t>イガイ</t>
    </rPh>
    <phoneticPr fontId="12"/>
  </si>
  <si>
    <t>④学校の教員</t>
    <rPh sb="1" eb="3">
      <t>ガッコウ</t>
    </rPh>
    <rPh sb="4" eb="6">
      <t>キョウイン</t>
    </rPh>
    <phoneticPr fontId="12"/>
  </si>
  <si>
    <t>③高校生・学生又
は23歳未満の青年</t>
    <rPh sb="1" eb="4">
      <t>コウコウセイ</t>
    </rPh>
    <rPh sb="5" eb="7">
      <t>ガクセイ</t>
    </rPh>
    <rPh sb="7" eb="8">
      <t>マタ</t>
    </rPh>
    <rPh sb="12" eb="15">
      <t>サイミマン</t>
    </rPh>
    <rPh sb="16" eb="18">
      <t>セイネン</t>
    </rPh>
    <phoneticPr fontId="12"/>
  </si>
  <si>
    <t>②３歳以上～中学生以下</t>
    <phoneticPr fontId="12"/>
  </si>
  <si>
    <t>①３歳未満</t>
    <rPh sb="2" eb="5">
      <t>サイミマン</t>
    </rPh>
    <phoneticPr fontId="12"/>
  </si>
  <si>
    <t>　④学校の教員</t>
    <rPh sb="2" eb="4">
      <t>ガッコウ</t>
    </rPh>
    <rPh sb="5" eb="7">
      <t>キョウイン</t>
    </rPh>
    <phoneticPr fontId="12"/>
  </si>
  <si>
    <t>　⑤上記以外</t>
    <rPh sb="2" eb="4">
      <t>ジョウキ</t>
    </rPh>
    <rPh sb="4" eb="6">
      <t>イガイ</t>
    </rPh>
    <phoneticPr fontId="12"/>
  </si>
  <si>
    <t>=</t>
    <phoneticPr fontId="12"/>
  </si>
  <si>
    <t>本館宿泊</t>
    <rPh sb="0" eb="4">
      <t>ホンカンシュクハク</t>
    </rPh>
    <phoneticPr fontId="12"/>
  </si>
  <si>
    <t>キャンプ場宿泊</t>
    <rPh sb="4" eb="5">
      <t>ジョウ</t>
    </rPh>
    <rPh sb="5" eb="7">
      <t>シュクハク</t>
    </rPh>
    <phoneticPr fontId="12"/>
  </si>
  <si>
    <t>宿泊費用</t>
    <rPh sb="0" eb="2">
      <t>シュクハク</t>
    </rPh>
    <rPh sb="2" eb="4">
      <t>ヒヨウ</t>
    </rPh>
    <phoneticPr fontId="12"/>
  </si>
  <si>
    <t>領収書名</t>
    <rPh sb="0" eb="4">
      <t>リョウシュウショメイ</t>
    </rPh>
    <phoneticPr fontId="12"/>
  </si>
  <si>
    <t>年齢</t>
    <rPh sb="0" eb="2">
      <t>ネンレイ</t>
    </rPh>
    <phoneticPr fontId="21"/>
  </si>
  <si>
    <t>性別</t>
    <rPh sb="0" eb="2">
      <t>セイベツ</t>
    </rPh>
    <phoneticPr fontId="21"/>
  </si>
  <si>
    <t xml:space="preserve">利用統括表 </t>
    <rPh sb="0" eb="2">
      <t>リヨウ</t>
    </rPh>
    <rPh sb="2" eb="4">
      <t>トウカツ</t>
    </rPh>
    <rPh sb="4" eb="5">
      <t>ヒョウ</t>
    </rPh>
    <phoneticPr fontId="12"/>
  </si>
  <si>
    <t>物品借用書</t>
    <rPh sb="0" eb="2">
      <t>ブッピン</t>
    </rPh>
    <rPh sb="2" eb="5">
      <t>シャクヨウショ</t>
    </rPh>
    <phoneticPr fontId="12"/>
  </si>
  <si>
    <t>燭台</t>
    <rPh sb="0" eb="2">
      <t>ショクダイ</t>
    </rPh>
    <phoneticPr fontId="12"/>
  </si>
  <si>
    <t>火の神衣装</t>
    <rPh sb="0" eb="1">
      <t>ヒ</t>
    </rPh>
    <rPh sb="2" eb="3">
      <t>カミ</t>
    </rPh>
    <rPh sb="3" eb="5">
      <t>イショウ</t>
    </rPh>
    <phoneticPr fontId="12"/>
  </si>
  <si>
    <t>火の神装飾品</t>
    <rPh sb="0" eb="1">
      <t>ヒ</t>
    </rPh>
    <rPh sb="2" eb="3">
      <t>カミ</t>
    </rPh>
    <rPh sb="3" eb="6">
      <t>ソウショクヒン</t>
    </rPh>
    <phoneticPr fontId="12"/>
  </si>
  <si>
    <t>火の女神衣装</t>
    <rPh sb="0" eb="1">
      <t>ヒ</t>
    </rPh>
    <rPh sb="2" eb="4">
      <t>メガミ</t>
    </rPh>
    <rPh sb="4" eb="6">
      <t>イショウ</t>
    </rPh>
    <phoneticPr fontId="12"/>
  </si>
  <si>
    <t>令和　　　</t>
    <rPh sb="0" eb="2">
      <t>レイワ</t>
    </rPh>
    <phoneticPr fontId="12"/>
  </si>
  <si>
    <t>年</t>
    <rPh sb="0" eb="1">
      <t>ネン</t>
    </rPh>
    <phoneticPr fontId="12"/>
  </si>
  <si>
    <t>月</t>
    <rPh sb="0" eb="1">
      <t>ツキ</t>
    </rPh>
    <phoneticPr fontId="12"/>
  </si>
  <si>
    <t>日</t>
    <rPh sb="0" eb="1">
      <t>ヒ</t>
    </rPh>
    <phoneticPr fontId="12"/>
  </si>
  <si>
    <t>私は佐賀県北山少年自然の家から、以下の物件を下記条件により借用いたします。</t>
    <rPh sb="0" eb="1">
      <t>ワタクシ</t>
    </rPh>
    <rPh sb="2" eb="5">
      <t>サガケン</t>
    </rPh>
    <rPh sb="5" eb="7">
      <t>ホクザン</t>
    </rPh>
    <rPh sb="7" eb="9">
      <t>ショウネン</t>
    </rPh>
    <rPh sb="9" eb="11">
      <t>シゼン</t>
    </rPh>
    <rPh sb="12" eb="13">
      <t>イエ</t>
    </rPh>
    <rPh sb="16" eb="18">
      <t>イカ</t>
    </rPh>
    <rPh sb="19" eb="21">
      <t>ブッケン</t>
    </rPh>
    <rPh sb="22" eb="24">
      <t>カキ</t>
    </rPh>
    <rPh sb="24" eb="26">
      <t>ジョウケン</t>
    </rPh>
    <rPh sb="29" eb="31">
      <t>シャクヨウ</t>
    </rPh>
    <phoneticPr fontId="12"/>
  </si>
  <si>
    <t>氏名</t>
    <rPh sb="0" eb="2">
      <t>シメイ</t>
    </rPh>
    <phoneticPr fontId="12"/>
  </si>
  <si>
    <t>物品名</t>
    <rPh sb="0" eb="2">
      <t>ブッピン</t>
    </rPh>
    <rPh sb="2" eb="3">
      <t>メイ</t>
    </rPh>
    <phoneticPr fontId="12"/>
  </si>
  <si>
    <t>数</t>
    <rPh sb="0" eb="1">
      <t>カズ</t>
    </rPh>
    <phoneticPr fontId="12"/>
  </si>
  <si>
    <t>火の女神装飾品</t>
    <rPh sb="0" eb="1">
      <t>ヒ</t>
    </rPh>
    <rPh sb="2" eb="4">
      <t>メガミ</t>
    </rPh>
    <rPh sb="4" eb="7">
      <t>ソウショクヒン</t>
    </rPh>
    <phoneticPr fontId="12"/>
  </si>
  <si>
    <t>PHマイク</t>
    <phoneticPr fontId="12"/>
  </si>
  <si>
    <t>バケツ</t>
    <phoneticPr fontId="12"/>
  </si>
  <si>
    <t>灯油缶</t>
    <rPh sb="0" eb="3">
      <t>トウユカン</t>
    </rPh>
    <phoneticPr fontId="12"/>
  </si>
  <si>
    <t>CD</t>
    <phoneticPr fontId="12"/>
  </si>
  <si>
    <t>ラジカセ</t>
    <phoneticPr fontId="12"/>
  </si>
  <si>
    <t>星座早見表</t>
    <rPh sb="0" eb="2">
      <t>セイザ</t>
    </rPh>
    <rPh sb="2" eb="5">
      <t>ハヤミヒョウ</t>
    </rPh>
    <phoneticPr fontId="12"/>
  </si>
  <si>
    <t>おどかし道具</t>
    <rPh sb="4" eb="6">
      <t>ドウグ</t>
    </rPh>
    <phoneticPr fontId="12"/>
  </si>
  <si>
    <t>提灯</t>
    <rPh sb="0" eb="2">
      <t>チョウチン</t>
    </rPh>
    <phoneticPr fontId="12"/>
  </si>
  <si>
    <t>懐中電灯</t>
    <rPh sb="0" eb="4">
      <t>カイチュウデントウ</t>
    </rPh>
    <phoneticPr fontId="12"/>
  </si>
  <si>
    <t>スリッパ</t>
    <phoneticPr fontId="12"/>
  </si>
  <si>
    <t>保冷剤</t>
    <rPh sb="0" eb="3">
      <t>ホレイザイ</t>
    </rPh>
    <phoneticPr fontId="12"/>
  </si>
  <si>
    <t>自転車</t>
    <rPh sb="0" eb="3">
      <t>ジテンシャ</t>
    </rPh>
    <phoneticPr fontId="12"/>
  </si>
  <si>
    <t>無線機</t>
    <rPh sb="0" eb="3">
      <t>ムセンキ</t>
    </rPh>
    <phoneticPr fontId="12"/>
  </si>
  <si>
    <t>台車</t>
    <rPh sb="0" eb="2">
      <t>ダイシャ</t>
    </rPh>
    <phoneticPr fontId="12"/>
  </si>
  <si>
    <t>車いす</t>
    <rPh sb="0" eb="1">
      <t>クルマ</t>
    </rPh>
    <phoneticPr fontId="12"/>
  </si>
  <si>
    <t>ライフジャケット</t>
    <phoneticPr fontId="12"/>
  </si>
  <si>
    <t>ヘルメット</t>
    <phoneticPr fontId="12"/>
  </si>
  <si>
    <t>チャッカマン</t>
    <phoneticPr fontId="12"/>
  </si>
  <si>
    <t>マッチ</t>
    <phoneticPr fontId="12"/>
  </si>
  <si>
    <t>スポーツ用品</t>
    <rPh sb="4" eb="6">
      <t>ヨウヒン</t>
    </rPh>
    <phoneticPr fontId="12"/>
  </si>
  <si>
    <t>レク用品</t>
    <rPh sb="2" eb="4">
      <t>ヨウヒン</t>
    </rPh>
    <phoneticPr fontId="12"/>
  </si>
  <si>
    <t>チョーク</t>
    <phoneticPr fontId="12"/>
  </si>
  <si>
    <t>ボードマーカー</t>
    <phoneticPr fontId="12"/>
  </si>
  <si>
    <t>プロジェクター</t>
    <phoneticPr fontId="12"/>
  </si>
  <si>
    <t>スクリーン</t>
    <phoneticPr fontId="12"/>
  </si>
  <si>
    <t>アンプ</t>
    <phoneticPr fontId="12"/>
  </si>
  <si>
    <t>電源ドラム</t>
    <rPh sb="0" eb="2">
      <t>デンゲン</t>
    </rPh>
    <phoneticPr fontId="12"/>
  </si>
  <si>
    <t>延長コード</t>
    <rPh sb="0" eb="2">
      <t>エンチョウ</t>
    </rPh>
    <phoneticPr fontId="12"/>
  </si>
  <si>
    <t>HDMIコード</t>
    <phoneticPr fontId="12"/>
  </si>
  <si>
    <t>１．使用後は、必ずご返却下さい。翌日使用する場合も22時までに一度返却をお願いします。</t>
    <rPh sb="2" eb="5">
      <t>シヨウゴ</t>
    </rPh>
    <rPh sb="7" eb="8">
      <t>カナラ</t>
    </rPh>
    <rPh sb="10" eb="12">
      <t>ヘンキャク</t>
    </rPh>
    <rPh sb="12" eb="13">
      <t>クダ</t>
    </rPh>
    <rPh sb="16" eb="18">
      <t>ヨクジツ</t>
    </rPh>
    <rPh sb="18" eb="20">
      <t>シヨウ</t>
    </rPh>
    <rPh sb="22" eb="24">
      <t>バアイ</t>
    </rPh>
    <rPh sb="27" eb="28">
      <t>ジ</t>
    </rPh>
    <rPh sb="31" eb="33">
      <t>イチド</t>
    </rPh>
    <rPh sb="33" eb="35">
      <t>ヘンキャク</t>
    </rPh>
    <rPh sb="37" eb="38">
      <t>ネガ</t>
    </rPh>
    <phoneticPr fontId="12"/>
  </si>
  <si>
    <t>２．借用物品は注意をもって使用してください。借用物品を故意又は過失により破損等した場合は</t>
    <rPh sb="2" eb="4">
      <t>シャクヨウ</t>
    </rPh>
    <rPh sb="4" eb="6">
      <t>ブッピン</t>
    </rPh>
    <rPh sb="7" eb="9">
      <t>チュウイ</t>
    </rPh>
    <rPh sb="13" eb="15">
      <t>シヨウ</t>
    </rPh>
    <rPh sb="22" eb="24">
      <t>シャクヨウ</t>
    </rPh>
    <rPh sb="24" eb="26">
      <t>ブッピン</t>
    </rPh>
    <rPh sb="27" eb="29">
      <t>コイ</t>
    </rPh>
    <rPh sb="29" eb="30">
      <t>マタ</t>
    </rPh>
    <rPh sb="31" eb="33">
      <t>カシツ</t>
    </rPh>
    <rPh sb="36" eb="38">
      <t>ハソン</t>
    </rPh>
    <rPh sb="38" eb="39">
      <t>トウ</t>
    </rPh>
    <rPh sb="41" eb="43">
      <t>バアイ</t>
    </rPh>
    <phoneticPr fontId="12"/>
  </si>
  <si>
    <t>　　速やかに事務所にご連絡をお願いします。</t>
    <rPh sb="2" eb="3">
      <t>スミ</t>
    </rPh>
    <rPh sb="6" eb="9">
      <t>ジムショ</t>
    </rPh>
    <rPh sb="11" eb="13">
      <t>レンラク</t>
    </rPh>
    <rPh sb="15" eb="16">
      <t>ネガ</t>
    </rPh>
    <phoneticPr fontId="12"/>
  </si>
  <si>
    <t>　　また、原状に復するための経費について、弁償の責任を負っていただく場合があります。</t>
    <rPh sb="5" eb="7">
      <t>ゲンジョウ</t>
    </rPh>
    <rPh sb="8" eb="9">
      <t>フク</t>
    </rPh>
    <rPh sb="14" eb="16">
      <t>ケイヒ</t>
    </rPh>
    <rPh sb="21" eb="23">
      <t>ベンショウ</t>
    </rPh>
    <rPh sb="24" eb="26">
      <t>セキニン</t>
    </rPh>
    <rPh sb="27" eb="28">
      <t>オ</t>
    </rPh>
    <rPh sb="34" eb="36">
      <t>バアイ</t>
    </rPh>
    <phoneticPr fontId="12"/>
  </si>
  <si>
    <t>３．紛失、盗難等により返却できない場合は同種・同等・同量の物を返却していただく場合があります。</t>
    <rPh sb="2" eb="4">
      <t>フンシツ</t>
    </rPh>
    <rPh sb="5" eb="8">
      <t>トウナントウ</t>
    </rPh>
    <rPh sb="11" eb="13">
      <t>ヘンキャク</t>
    </rPh>
    <rPh sb="17" eb="19">
      <t>バアイ</t>
    </rPh>
    <rPh sb="20" eb="22">
      <t>ドウシュ</t>
    </rPh>
    <rPh sb="23" eb="25">
      <t>ドウトウ</t>
    </rPh>
    <rPh sb="26" eb="28">
      <t>ドウリョウ</t>
    </rPh>
    <rPh sb="29" eb="30">
      <t>モノ</t>
    </rPh>
    <rPh sb="31" eb="33">
      <t>ヘンキャク</t>
    </rPh>
    <rPh sb="39" eb="41">
      <t>バアイ</t>
    </rPh>
    <phoneticPr fontId="12"/>
  </si>
  <si>
    <t>４．借用物品は転貸しないようにしてください。</t>
    <rPh sb="2" eb="4">
      <t>シャクヨウ</t>
    </rPh>
    <rPh sb="4" eb="6">
      <t>ブッピン</t>
    </rPh>
    <rPh sb="7" eb="9">
      <t>テンガ</t>
    </rPh>
    <phoneticPr fontId="12"/>
  </si>
  <si>
    <t>所員：</t>
    <rPh sb="0" eb="2">
      <t>ショイン</t>
    </rPh>
    <phoneticPr fontId="12"/>
  </si>
  <si>
    <t>以上</t>
    <rPh sb="0" eb="2">
      <t>イジョウ</t>
    </rPh>
    <phoneticPr fontId="12"/>
  </si>
  <si>
    <t>□全借用物品の返却を確認しました。</t>
    <rPh sb="1" eb="4">
      <t>ゼンシャクヨウ</t>
    </rPh>
    <rPh sb="4" eb="6">
      <t>ブッピン</t>
    </rPh>
    <rPh sb="7" eb="9">
      <t>ヘンキャク</t>
    </rPh>
    <rPh sb="10" eb="12">
      <t>カクニン</t>
    </rPh>
    <phoneticPr fontId="12"/>
  </si>
  <si>
    <t xml:space="preserve"> </t>
  </si>
  <si>
    <t>大</t>
  </si>
  <si>
    <t>第１指導員室</t>
  </si>
  <si>
    <t>浴</t>
  </si>
  <si>
    <t>場</t>
  </si>
  <si>
    <t>☎</t>
    <phoneticPr fontId="8"/>
  </si>
  <si>
    <t>記入項目</t>
  </si>
  <si>
    <t>第１宿泊棟</t>
  </si>
  <si>
    <t>部屋番号</t>
  </si>
  <si>
    <t>第２指導員室</t>
  </si>
  <si>
    <t>宿泊定員（ベッド数）</t>
  </si>
  <si>
    <t>最大宿泊可能人数</t>
  </si>
  <si>
    <t>実際宿泊人員　等</t>
  </si>
  <si>
    <t>第２宿泊棟</t>
  </si>
  <si>
    <t>中</t>
  </si>
  <si>
    <t>第３指導員室</t>
  </si>
  <si>
    <t>リネン室</t>
  </si>
  <si>
    <t xml:space="preserve"> ☎</t>
    <phoneticPr fontId="8"/>
  </si>
  <si>
    <t>談話室</t>
  </si>
  <si>
    <t xml:space="preserve">♨ </t>
    <phoneticPr fontId="12"/>
  </si>
  <si>
    <t>生活棟部屋割</t>
    <rPh sb="0" eb="2">
      <t>セイカツ</t>
    </rPh>
    <rPh sb="2" eb="3">
      <t>トウ</t>
    </rPh>
    <rPh sb="3" eb="6">
      <t>ヘヤワリ</t>
    </rPh>
    <phoneticPr fontId="12"/>
  </si>
  <si>
    <t>利用団体</t>
    <phoneticPr fontId="12"/>
  </si>
  <si>
    <t>利用期間</t>
    <phoneticPr fontId="12"/>
  </si>
  <si>
    <t>年齢</t>
    <rPh sb="0" eb="2">
      <t>ネンレイ</t>
    </rPh>
    <phoneticPr fontId="8"/>
  </si>
  <si>
    <t>減免</t>
    <rPh sb="0" eb="2">
      <t>ゲンメン</t>
    </rPh>
    <phoneticPr fontId="8"/>
  </si>
  <si>
    <t>減免</t>
    <rPh sb="0" eb="2">
      <t>ゲンメン</t>
    </rPh>
    <phoneticPr fontId="12"/>
  </si>
  <si>
    <t>宿泊</t>
    <rPh sb="0" eb="2">
      <t>シュクハク</t>
    </rPh>
    <phoneticPr fontId="8"/>
  </si>
  <si>
    <t>☑</t>
    <phoneticPr fontId="12"/>
  </si>
  <si>
    <t>☐</t>
  </si>
  <si>
    <t>☐</t>
    <phoneticPr fontId="12"/>
  </si>
  <si>
    <t>利</t>
    <rPh sb="0" eb="1">
      <t>トシ</t>
    </rPh>
    <phoneticPr fontId="8"/>
  </si>
  <si>
    <t>泊</t>
    <rPh sb="0" eb="1">
      <t>ハク</t>
    </rPh>
    <phoneticPr fontId="8"/>
  </si>
  <si>
    <t>利用</t>
    <rPh sb="0" eb="2">
      <t>リヨウ</t>
    </rPh>
    <phoneticPr fontId="8"/>
  </si>
  <si>
    <t>／計</t>
    <rPh sb="1" eb="2">
      <t>ケイ</t>
    </rPh>
    <phoneticPr fontId="8"/>
  </si>
  <si>
    <t>日計</t>
    <rPh sb="0" eb="1">
      <t>ヒ</t>
    </rPh>
    <rPh sb="1" eb="2">
      <t>ケイ</t>
    </rPh>
    <phoneticPr fontId="12"/>
  </si>
  <si>
    <t>注意事項</t>
    <rPh sb="0" eb="4">
      <t>チュウイジコウ</t>
    </rPh>
    <phoneticPr fontId="12"/>
  </si>
  <si>
    <t>宿日・人数</t>
    <rPh sb="0" eb="1">
      <t>ヤド</t>
    </rPh>
    <rPh sb="1" eb="2">
      <t>ヒ</t>
    </rPh>
    <rPh sb="3" eb="5">
      <t>ニンズウ</t>
    </rPh>
    <phoneticPr fontId="12"/>
  </si>
  <si>
    <t>利用日を月／日でご記入ください</t>
    <rPh sb="0" eb="2">
      <t>リヨウ</t>
    </rPh>
    <rPh sb="2" eb="3">
      <t>ビ</t>
    </rPh>
    <rPh sb="4" eb="5">
      <t>ツキ</t>
    </rPh>
    <rPh sb="6" eb="7">
      <t>ヒ</t>
    </rPh>
    <rPh sb="9" eb="11">
      <t>キニュウ</t>
    </rPh>
    <phoneticPr fontId="12"/>
  </si>
  <si>
    <t>　②３歳以上
　　　中学生以下</t>
    <phoneticPr fontId="12"/>
  </si>
  <si>
    <t>　③高校生・学生又
　　　は23歳未満の青年</t>
    <rPh sb="2" eb="5">
      <t>コウコウセイ</t>
    </rPh>
    <rPh sb="6" eb="8">
      <t>ガクセイ</t>
    </rPh>
    <rPh sb="8" eb="9">
      <t>マタ</t>
    </rPh>
    <rPh sb="16" eb="19">
      <t>サイミマン</t>
    </rPh>
    <rPh sb="20" eb="22">
      <t>セイネン</t>
    </rPh>
    <phoneticPr fontId="12"/>
  </si>
  <si>
    <t>利用日
月／日</t>
    <rPh sb="0" eb="3">
      <t>リヨウビ</t>
    </rPh>
    <phoneticPr fontId="12"/>
  </si>
  <si>
    <t>月／日</t>
    <rPh sb="0" eb="1">
      <t>ツキ</t>
    </rPh>
    <rPh sb="2" eb="3">
      <t>ヒ</t>
    </rPh>
    <phoneticPr fontId="8"/>
  </si>
  <si>
    <t>　生</t>
    <phoneticPr fontId="12"/>
  </si>
  <si>
    <t>　活</t>
    <phoneticPr fontId="12"/>
  </si>
  <si>
    <t>　棟</t>
    <phoneticPr fontId="12"/>
  </si>
  <si>
    <t>　入</t>
    <phoneticPr fontId="12"/>
  </si>
  <si>
    <t>　口</t>
    <phoneticPr fontId="12"/>
  </si>
  <si>
    <t>泊数</t>
    <rPh sb="0" eb="2">
      <t>ハクスウ</t>
    </rPh>
    <phoneticPr fontId="12"/>
  </si>
  <si>
    <t>・受付の際、名簿の人数を確認します。使用料の区分ごと、男女ごとに分けてご記入ください</t>
    <phoneticPr fontId="12"/>
  </si>
  <si>
    <t>延数</t>
    <rPh sb="0" eb="1">
      <t>ノ</t>
    </rPh>
    <rPh sb="1" eb="2">
      <t>スウ</t>
    </rPh>
    <phoneticPr fontId="12"/>
  </si>
  <si>
    <r>
      <t>・宿泊を伴わないご利用のみの場合は「利用」のみ</t>
    </r>
    <r>
      <rPr>
        <sz val="10"/>
        <color theme="1"/>
        <rFont val="Segoe UI Symbol"/>
        <family val="3"/>
      </rPr>
      <t>☑</t>
    </r>
    <r>
      <rPr>
        <sz val="10"/>
        <color theme="1"/>
        <rFont val="游ゴシック"/>
        <family val="3"/>
        <charset val="128"/>
      </rPr>
      <t>を。宿泊の場合は「利用」「宿泊」共に</t>
    </r>
    <r>
      <rPr>
        <sz val="10"/>
        <color theme="1"/>
        <rFont val="Segoe UI Symbol"/>
        <family val="3"/>
      </rPr>
      <t>☑</t>
    </r>
    <r>
      <rPr>
        <sz val="10"/>
        <color theme="1"/>
        <rFont val="游ゴシック"/>
        <family val="3"/>
        <charset val="128"/>
      </rPr>
      <t>をつけてください</t>
    </r>
    <rPh sb="1" eb="3">
      <t>シュクハク</t>
    </rPh>
    <rPh sb="4" eb="5">
      <t>トモナ</t>
    </rPh>
    <rPh sb="9" eb="11">
      <t>リヨウ</t>
    </rPh>
    <rPh sb="14" eb="16">
      <t>バアイ</t>
    </rPh>
    <rPh sb="18" eb="20">
      <t>リヨウ</t>
    </rPh>
    <rPh sb="26" eb="28">
      <t>シュクハク</t>
    </rPh>
    <rPh sb="29" eb="31">
      <t>バアイ</t>
    </rPh>
    <rPh sb="33" eb="34">
      <t>リ</t>
    </rPh>
    <rPh sb="34" eb="35">
      <t>ヨウ</t>
    </rPh>
    <rPh sb="37" eb="39">
      <t>シュクハク</t>
    </rPh>
    <rPh sb="38" eb="39">
      <t>ハク</t>
    </rPh>
    <rPh sb="40" eb="41">
      <t>トモ</t>
    </rPh>
    <phoneticPr fontId="8"/>
  </si>
  <si>
    <t>・クラスごとにページを分ける場合は、本ページを飛ばして次ページより記入してください</t>
    <rPh sb="11" eb="12">
      <t>ワ</t>
    </rPh>
    <rPh sb="14" eb="16">
      <t>バアイ</t>
    </rPh>
    <rPh sb="18" eb="19">
      <t>ホン</t>
    </rPh>
    <rPh sb="23" eb="24">
      <t>ト</t>
    </rPh>
    <rPh sb="27" eb="28">
      <t>ジ</t>
    </rPh>
    <rPh sb="33" eb="35">
      <t>キニュウ</t>
    </rPh>
    <phoneticPr fontId="8"/>
  </si>
  <si>
    <t>・引率者・講師・ドライバーの氏名は、児童・生徒とページを分けて記入してください</t>
    <rPh sb="1" eb="2">
      <t>インソツ</t>
    </rPh>
    <rPh sb="28" eb="29">
      <t>ワ</t>
    </rPh>
    <phoneticPr fontId="8"/>
  </si>
  <si>
    <t>＜氏名・性別・学年（年齢）の区分※＞</t>
    <rPh sb="1" eb="3">
      <t>シメイ</t>
    </rPh>
    <rPh sb="4" eb="6">
      <t>セイベツ</t>
    </rPh>
    <rPh sb="7" eb="9">
      <t>ガクネン</t>
    </rPh>
    <rPh sb="10" eb="12">
      <t>ネンレイ</t>
    </rPh>
    <rPh sb="14" eb="16">
      <t>クブン</t>
    </rPh>
    <phoneticPr fontId="12"/>
  </si>
  <si>
    <t>区分①：３歳未満の未就学児</t>
    <rPh sb="0" eb="2">
      <t>クブン</t>
    </rPh>
    <rPh sb="5" eb="8">
      <t>サイミマン</t>
    </rPh>
    <rPh sb="9" eb="13">
      <t>ミシュウガクジ</t>
    </rPh>
    <phoneticPr fontId="8"/>
  </si>
  <si>
    <t>区分②：３歳以上中学生以下</t>
    <phoneticPr fontId="12"/>
  </si>
  <si>
    <t>区分③：高校生、学生及び２３歳未満の青年（企業研修を除く）</t>
    <rPh sb="21" eb="25">
      <t>キギョウケンシュウ</t>
    </rPh>
    <rPh sb="26" eb="27">
      <t>ノゾ</t>
    </rPh>
    <phoneticPr fontId="12"/>
  </si>
  <si>
    <t>利用</t>
    <rPh sb="0" eb="2">
      <t>リヨウ</t>
    </rPh>
    <phoneticPr fontId="12"/>
  </si>
  <si>
    <t>入所日</t>
    <rPh sb="0" eb="2">
      <t>ニュウショ</t>
    </rPh>
    <rPh sb="2" eb="3">
      <t>ヒ</t>
    </rPh>
    <phoneticPr fontId="12"/>
  </si>
  <si>
    <t>到着･入所式</t>
    <rPh sb="0" eb="2">
      <t>トウチャク</t>
    </rPh>
    <rPh sb="3" eb="5">
      <t>ニュウショ</t>
    </rPh>
    <rPh sb="5" eb="6">
      <t>シキ</t>
    </rPh>
    <phoneticPr fontId="21"/>
  </si>
  <si>
    <t>オリエン</t>
    <phoneticPr fontId="21"/>
  </si>
  <si>
    <t>昼食</t>
    <phoneticPr fontId="21"/>
  </si>
  <si>
    <t xml:space="preserve"> 夕つどい</t>
    <rPh sb="1" eb="2">
      <t>ユウ</t>
    </rPh>
    <phoneticPr fontId="12"/>
  </si>
  <si>
    <t>継続日</t>
    <rPh sb="0" eb="2">
      <t>ケイゾク</t>
    </rPh>
    <rPh sb="2" eb="3">
      <t>ヒ</t>
    </rPh>
    <phoneticPr fontId="12"/>
  </si>
  <si>
    <t>※朝つどい</t>
    <rPh sb="1" eb="2">
      <t>アサ</t>
    </rPh>
    <phoneticPr fontId="12"/>
  </si>
  <si>
    <t>部屋掃除</t>
    <rPh sb="0" eb="2">
      <t>ヘヤ</t>
    </rPh>
    <rPh sb="2" eb="4">
      <t>ソウジ</t>
    </rPh>
    <phoneticPr fontId="21"/>
  </si>
  <si>
    <t>退所日</t>
    <rPh sb="0" eb="2">
      <t>タイショ</t>
    </rPh>
    <rPh sb="2" eb="3">
      <t>ヒ</t>
    </rPh>
    <phoneticPr fontId="12"/>
  </si>
  <si>
    <t>部屋点検</t>
    <rPh sb="0" eb="4">
      <t>ヘヤテンケン</t>
    </rPh>
    <phoneticPr fontId="21"/>
  </si>
  <si>
    <t>退所</t>
    <rPh sb="0" eb="2">
      <t>タイショ</t>
    </rPh>
    <phoneticPr fontId="21"/>
  </si>
  <si>
    <t>「朝のつどい」開始時間　夏期(4~10月) 7:00~ 、冬期(11~3月) 7:30~</t>
    <rPh sb="1" eb="2">
      <t>アサ</t>
    </rPh>
    <rPh sb="10" eb="11">
      <t>ナツ</t>
    </rPh>
    <phoneticPr fontId="12"/>
  </si>
  <si>
    <t>実施する活動内容（利用団体スケジュール）</t>
    <rPh sb="0" eb="2">
      <t>ジッシ</t>
    </rPh>
    <rPh sb="4" eb="8">
      <t>カツドウナイヨウ</t>
    </rPh>
    <rPh sb="9" eb="11">
      <t>リヨウ</t>
    </rPh>
    <rPh sb="11" eb="13">
      <t>ダンタイ</t>
    </rPh>
    <phoneticPr fontId="12"/>
  </si>
  <si>
    <t>利用カウント</t>
    <rPh sb="0" eb="2">
      <t>リヨウ</t>
    </rPh>
    <phoneticPr fontId="8"/>
  </si>
  <si>
    <t>　　           区分
 月日</t>
    <rPh sb="13" eb="14">
      <t>ク</t>
    </rPh>
    <rPh sb="14" eb="15">
      <t>ツキ</t>
    </rPh>
    <rPh sb="17" eb="18">
      <t>ヒ</t>
    </rPh>
    <phoneticPr fontId="12"/>
  </si>
  <si>
    <t>✔</t>
    <phoneticPr fontId="12"/>
  </si>
  <si>
    <t>キャンセル</t>
    <phoneticPr fontId="12"/>
  </si>
  <si>
    <t>〇</t>
  </si>
  <si>
    <t>小計</t>
    <rPh sb="0" eb="2">
      <t>ショウケイ</t>
    </rPh>
    <phoneticPr fontId="12"/>
  </si>
  <si>
    <t>-</t>
    <phoneticPr fontId="12"/>
  </si>
  <si>
    <t>利用開始日</t>
    <rPh sb="0" eb="5">
      <t>リヨウカイシビ</t>
    </rPh>
    <phoneticPr fontId="12"/>
  </si>
  <si>
    <t>利用総計（施設チェック欄）</t>
    <rPh sb="0" eb="2">
      <t>リヨウ</t>
    </rPh>
    <rPh sb="2" eb="4">
      <t>ソウケイ</t>
    </rPh>
    <rPh sb="5" eb="7">
      <t>シセツ</t>
    </rPh>
    <rPh sb="11" eb="12">
      <t>ラン</t>
    </rPh>
    <phoneticPr fontId="12"/>
  </si>
  <si>
    <t>日付事由</t>
    <rPh sb="0" eb="2">
      <t>ヒヅケ</t>
    </rPh>
    <rPh sb="2" eb="4">
      <t>ジユウ</t>
    </rPh>
    <phoneticPr fontId="12"/>
  </si>
  <si>
    <t>参加者名簿（No1）</t>
    <phoneticPr fontId="12"/>
  </si>
  <si>
    <t>参加者名簿（No2）</t>
    <rPh sb="0" eb="3">
      <t>サンカシャ</t>
    </rPh>
    <rPh sb="3" eb="5">
      <t>メイボ</t>
    </rPh>
    <phoneticPr fontId="12"/>
  </si>
  <si>
    <t>参加者名簿（No3）</t>
    <rPh sb="0" eb="3">
      <t>サンカシャ</t>
    </rPh>
    <rPh sb="3" eb="5">
      <t>メイボ</t>
    </rPh>
    <phoneticPr fontId="12"/>
  </si>
  <si>
    <t>参加者名簿（No4）</t>
    <rPh sb="0" eb="3">
      <t>サンカシャ</t>
    </rPh>
    <rPh sb="3" eb="5">
      <t>メイボ</t>
    </rPh>
    <phoneticPr fontId="12"/>
  </si>
  <si>
    <t>参加者名簿（No5）</t>
    <rPh sb="0" eb="3">
      <t>サンカシャ</t>
    </rPh>
    <rPh sb="3" eb="5">
      <t>メイボ</t>
    </rPh>
    <phoneticPr fontId="12"/>
  </si>
  <si>
    <t>参加者名簿（No6）</t>
    <rPh sb="0" eb="3">
      <t>サンカシャ</t>
    </rPh>
    <rPh sb="3" eb="5">
      <t>メイボ</t>
    </rPh>
    <phoneticPr fontId="12"/>
  </si>
  <si>
    <t>参加者名簿（No7）</t>
    <rPh sb="0" eb="3">
      <t>サンカシャ</t>
    </rPh>
    <rPh sb="3" eb="5">
      <t>メイボ</t>
    </rPh>
    <phoneticPr fontId="12"/>
  </si>
  <si>
    <t>・シート保護を実施（セルの書式設定でロックにより保護）</t>
    <rPh sb="4" eb="6">
      <t>ホゴ</t>
    </rPh>
    <rPh sb="7" eb="9">
      <t>ジッシ</t>
    </rPh>
    <rPh sb="13" eb="17">
      <t>ショシキセッテイ</t>
    </rPh>
    <rPh sb="24" eb="26">
      <t>ホゴ</t>
    </rPh>
    <phoneticPr fontId="12"/>
  </si>
  <si>
    <t>佐賀県少年自然の家利用料金減免申請書</t>
  </si>
  <si>
    <t>令和</t>
    <rPh sb="0" eb="2">
      <t>レイワ</t>
    </rPh>
    <phoneticPr fontId="21"/>
  </si>
  <si>
    <t>年</t>
    <rPh sb="0" eb="1">
      <t>ネン</t>
    </rPh>
    <phoneticPr fontId="21"/>
  </si>
  <si>
    <t>月</t>
    <rPh sb="0" eb="1">
      <t>ツキ</t>
    </rPh>
    <phoneticPr fontId="21"/>
  </si>
  <si>
    <t>日</t>
    <rPh sb="0" eb="1">
      <t>ヒ</t>
    </rPh>
    <phoneticPr fontId="21"/>
  </si>
  <si>
    <t>　　　　　　　　　　　　　　　　　　　　　　　 　　　　　（電話番号　　　　　　　　　　　　　）</t>
  </si>
  <si>
    <t>（電話番号</t>
    <rPh sb="1" eb="5">
      <t>デンワバンゴウ</t>
    </rPh>
    <phoneticPr fontId="21"/>
  </si>
  <si>
    <t>―</t>
    <phoneticPr fontId="21"/>
  </si>
  <si>
    <t>）</t>
    <phoneticPr fontId="21"/>
  </si>
  <si>
    <t>　下記により利用料金（宿泊に係る施設利用料金及び寝具代）の免除を受けたいので申請します。</t>
    <phoneticPr fontId="21"/>
  </si>
  <si>
    <t>記</t>
  </si>
  <si>
    <t>１ 利用期間</t>
  </si>
  <si>
    <t>２ 免除理由</t>
  </si>
  <si>
    <t>（ア）学校行事として利用する小学校、中学校、義務教育学校、高等学校及び特別支援学校の児童及び生徒のうち、生活保護法（昭和25年法律第144号）に基づく教育扶助又は就学困難な児童及び生徒に係る就学奨励についての国の援助に関する法律（昭和31年法律第40号）若しくは特別支援学校への就学奨励に関する法律（昭和29年法律第144号）に基づく就学奨励費の支給を受けている児童生徒。
（イ）「身体障害者手帳」「療育手帳」「精神障害者保健福祉手帳」「特定医療費（指定難病）受給者証」「障害福祉サービス受給者証」「登録者証（指定難病）」のいずれかの交付を受けている者。その介護のために同伴する者（同伴する者が2人以上いるときは1人に限る）。
（ウ）少年自然の家で活動するボランティアの養成又は実践活動における当該ボランティアに参加する者。</t>
    <phoneticPr fontId="21"/>
  </si>
  <si>
    <t>３ 免除者名</t>
  </si>
  <si>
    <t>氏　　名</t>
    <phoneticPr fontId="21"/>
  </si>
  <si>
    <t>免除理由</t>
  </si>
  <si>
    <t>（イ）の場合
手帳の確認欄</t>
    <rPh sb="4" eb="6">
      <t>バアイ</t>
    </rPh>
    <phoneticPr fontId="21"/>
  </si>
  <si>
    <t>ア</t>
    <phoneticPr fontId="21"/>
  </si>
  <si>
    <t>イ</t>
    <phoneticPr fontId="21"/>
  </si>
  <si>
    <t>ウ</t>
    <phoneticPr fontId="21"/>
  </si>
  <si>
    <t>□</t>
  </si>
  <si>
    <t>　　　　　　　　　　　　　　　</t>
    <phoneticPr fontId="21"/>
  </si>
  <si>
    <t>（介護者名：</t>
    <rPh sb="1" eb="4">
      <t>カイゴシャ</t>
    </rPh>
    <rPh sb="4" eb="5">
      <t>メイ</t>
    </rPh>
    <phoneticPr fontId="21"/>
  </si>
  <si>
    <t>※１　申請書は必ず入所前に提出してください。</t>
  </si>
  <si>
    <t>※３　「３　免除者名」について、欄が不足する場合は、別添で名簿の作成又は行を適宜追加ください。</t>
  </si>
  <si>
    <t>※４　申請に伴い、収集した個人情報は、本件にのみ使用し、それ以外の目的で使用することはありません。</t>
  </si>
  <si>
    <r>
      <rPr>
        <b/>
        <sz val="18"/>
        <color theme="1"/>
        <rFont val="游ゴシック"/>
        <family val="3"/>
        <charset val="128"/>
      </rPr>
      <t>「2026/4/1」</t>
    </r>
    <r>
      <rPr>
        <sz val="18"/>
        <color theme="1"/>
        <rFont val="游ゴシック"/>
        <family val="3"/>
        <charset val="128"/>
      </rPr>
      <t>を書き換えてご利用ください。</t>
    </r>
    <rPh sb="11" eb="12">
      <t>カ</t>
    </rPh>
    <rPh sb="13" eb="14">
      <t>カ</t>
    </rPh>
    <rPh sb="17" eb="19">
      <t>リヨウ</t>
    </rPh>
    <phoneticPr fontId="12"/>
  </si>
  <si>
    <t>・参加者名簿、研修日程表、食事注文書、アレルギー問診票、減免申請書へ</t>
    <rPh sb="1" eb="4">
      <t>サンカシャ</t>
    </rPh>
    <rPh sb="4" eb="6">
      <t>メイボ</t>
    </rPh>
    <rPh sb="7" eb="12">
      <t>ケンシュウニッテイヒョウ</t>
    </rPh>
    <rPh sb="13" eb="18">
      <t>ショクジチュウモンショ</t>
    </rPh>
    <rPh sb="24" eb="27">
      <t>モンシンヒョウ</t>
    </rPh>
    <rPh sb="28" eb="30">
      <t>ゲンメン</t>
    </rPh>
    <rPh sb="30" eb="32">
      <t>シンセイ</t>
    </rPh>
    <rPh sb="32" eb="33">
      <t>ショ</t>
    </rPh>
    <phoneticPr fontId="12"/>
  </si>
  <si>
    <r>
      <t>　利用団体名、利用期間、利用開始日が</t>
    </r>
    <r>
      <rPr>
        <b/>
        <sz val="18"/>
        <color theme="1"/>
        <rFont val="游ゴシック"/>
        <family val="3"/>
        <charset val="128"/>
      </rPr>
      <t>同時入力</t>
    </r>
    <r>
      <rPr>
        <sz val="18"/>
        <color theme="1"/>
        <rFont val="游ゴシック"/>
        <family val="3"/>
        <charset val="128"/>
      </rPr>
      <t>されます</t>
    </r>
    <rPh sb="18" eb="20">
      <t>ドウジ</t>
    </rPh>
    <rPh sb="20" eb="22">
      <t>ニュウリョク</t>
    </rPh>
    <phoneticPr fontId="12"/>
  </si>
  <si>
    <r>
      <t>下記表中の</t>
    </r>
    <r>
      <rPr>
        <b/>
        <sz val="18"/>
        <color theme="1"/>
        <rFont val="游ゴシック"/>
        <family val="3"/>
        <charset val="128"/>
      </rPr>
      <t>「〇×小学校」「令和８年４月１日（水）～　４月３日（金）２泊」</t>
    </r>
    <rPh sb="0" eb="2">
      <t>カキ</t>
    </rPh>
    <rPh sb="2" eb="3">
      <t>ヒョウ</t>
    </rPh>
    <rPh sb="3" eb="4">
      <t>チュウ</t>
    </rPh>
    <rPh sb="8" eb="11">
      <t>ショウガッコウ</t>
    </rPh>
    <phoneticPr fontId="12"/>
  </si>
  <si>
    <t>代 表 者 名</t>
    <phoneticPr fontId="12"/>
  </si>
  <si>
    <t>団   体   名</t>
    <phoneticPr fontId="12"/>
  </si>
  <si>
    <t>※２　「２　免除理由（イ）」に該当する方は、手帳・受給者証等をご提示ください。</t>
    <phoneticPr fontId="12"/>
  </si>
  <si>
    <r>
      <t>・各シートは</t>
    </r>
    <r>
      <rPr>
        <b/>
        <sz val="18"/>
        <color theme="1"/>
        <rFont val="游ゴシック"/>
        <family val="3"/>
        <charset val="128"/>
      </rPr>
      <t>網掛部分が入力必須項目</t>
    </r>
    <r>
      <rPr>
        <sz val="18"/>
        <color theme="1"/>
        <rFont val="游ゴシック"/>
        <family val="3"/>
        <charset val="128"/>
      </rPr>
      <t>です※（プルダウン選択あり）</t>
    </r>
    <rPh sb="1" eb="2">
      <t>カク</t>
    </rPh>
    <rPh sb="6" eb="8">
      <t>アミガケ</t>
    </rPh>
    <rPh sb="8" eb="10">
      <t>ブブン</t>
    </rPh>
    <rPh sb="11" eb="13">
      <t>ニュウリョク</t>
    </rPh>
    <rPh sb="13" eb="15">
      <t>ヒッス</t>
    </rPh>
    <rPh sb="15" eb="17">
      <t>コウモク</t>
    </rPh>
    <rPh sb="26" eb="28">
      <t>センタク</t>
    </rPh>
    <phoneticPr fontId="12"/>
  </si>
  <si>
    <r>
      <t>記入例</t>
    </r>
    <r>
      <rPr>
        <sz val="8"/>
        <color theme="1"/>
        <rFont val="游ゴシック"/>
        <family val="3"/>
        <charset val="128"/>
      </rPr>
      <t>※</t>
    </r>
    <r>
      <rPr>
        <sz val="10"/>
        <color theme="1"/>
        <rFont val="游ゴシック"/>
        <family val="3"/>
        <charset val="128"/>
      </rPr>
      <t>（活動プログラム）</t>
    </r>
    <r>
      <rPr>
        <sz val="8"/>
        <color theme="1"/>
        <rFont val="游ゴシック"/>
        <family val="3"/>
        <charset val="128"/>
      </rPr>
      <t>※</t>
    </r>
    <r>
      <rPr>
        <sz val="10"/>
        <color theme="1"/>
        <rFont val="游ゴシック"/>
        <family val="3"/>
        <charset val="128"/>
      </rPr>
      <t>カットアンドペーストで利用可能</t>
    </r>
    <rPh sb="0" eb="2">
      <t>キニュウ</t>
    </rPh>
    <rPh sb="2" eb="3">
      <t>レイ</t>
    </rPh>
    <rPh sb="5" eb="7">
      <t>カツドウ</t>
    </rPh>
    <rPh sb="25" eb="27">
      <t>リヨウ</t>
    </rPh>
    <rPh sb="27" eb="29">
      <t>カノウ</t>
    </rPh>
    <phoneticPr fontId="12"/>
  </si>
  <si>
    <r>
      <t>【レストラン食事申込書】</t>
    </r>
    <r>
      <rPr>
        <b/>
        <sz val="11"/>
        <rFont val="游ゴシック"/>
        <family val="3"/>
        <charset val="128"/>
      </rPr>
      <t>※弁当申込は別紙にてご提出ください</t>
    </r>
    <rPh sb="13" eb="15">
      <t>ベントウ</t>
    </rPh>
    <rPh sb="15" eb="17">
      <t>モウシコミ</t>
    </rPh>
    <rPh sb="18" eb="20">
      <t>ベッシ</t>
    </rPh>
    <rPh sb="23" eb="25">
      <t>テイシュツ</t>
    </rPh>
    <phoneticPr fontId="8"/>
  </si>
  <si>
    <t>利 用 期 間</t>
    <rPh sb="0" eb="1">
      <t>リ</t>
    </rPh>
    <rPh sb="2" eb="3">
      <t>ヨウ</t>
    </rPh>
    <rPh sb="4" eb="5">
      <t>キ</t>
    </rPh>
    <rPh sb="6" eb="7">
      <t>アイダ</t>
    </rPh>
    <phoneticPr fontId="8"/>
  </si>
  <si>
    <t>食物アレルギー</t>
    <rPh sb="0" eb="2">
      <t>ショクモツ</t>
    </rPh>
    <phoneticPr fontId="8"/>
  </si>
  <si>
    <t>食事担当者</t>
    <rPh sb="0" eb="5">
      <t>ショクジタントウシャ</t>
    </rPh>
    <phoneticPr fontId="8"/>
  </si>
  <si>
    <t>日　付</t>
    <rPh sb="0" eb="1">
      <t>ヒ</t>
    </rPh>
    <rPh sb="2" eb="3">
      <t>ヅケ</t>
    </rPh>
    <phoneticPr fontId="8"/>
  </si>
  <si>
    <t>合　計</t>
    <rPh sb="0" eb="1">
      <t>ゴウ</t>
    </rPh>
    <rPh sb="2" eb="3">
      <t>ケイ</t>
    </rPh>
    <phoneticPr fontId="8"/>
  </si>
  <si>
    <t>朝</t>
    <phoneticPr fontId="8"/>
  </si>
  <si>
    <t>朝　食
S（小学生未満対象）</t>
    <rPh sb="0" eb="1">
      <t>アサ</t>
    </rPh>
    <rPh sb="6" eb="9">
      <t>ショウガクセイ</t>
    </rPh>
    <rPh sb="9" eb="11">
      <t>ミマン</t>
    </rPh>
    <rPh sb="11" eb="13">
      <t>タイショウ</t>
    </rPh>
    <phoneticPr fontId="8"/>
  </si>
  <si>
    <t>食</t>
    <rPh sb="0" eb="1">
      <t>ショク</t>
    </rPh>
    <phoneticPr fontId="8"/>
  </si>
  <si>
    <t>食</t>
    <phoneticPr fontId="8"/>
  </si>
  <si>
    <t>朝　食
M（小学生対象）</t>
    <rPh sb="0" eb="1">
      <t>アサ</t>
    </rPh>
    <rPh sb="6" eb="9">
      <t>ショウガクセイ</t>
    </rPh>
    <rPh sb="9" eb="11">
      <t>タイショウ</t>
    </rPh>
    <phoneticPr fontId="8"/>
  </si>
  <si>
    <t>朝　食
L（中学生以上対象）</t>
    <rPh sb="0" eb="1">
      <t>アサ</t>
    </rPh>
    <rPh sb="6" eb="9">
      <t>チュウガクセイ</t>
    </rPh>
    <rPh sb="9" eb="11">
      <t>イジョウ</t>
    </rPh>
    <rPh sb="11" eb="13">
      <t>タイショウ</t>
    </rPh>
    <phoneticPr fontId="8"/>
  </si>
  <si>
    <t>朝　食
XL（アスリート食）</t>
    <rPh sb="0" eb="1">
      <t>アサ</t>
    </rPh>
    <rPh sb="12" eb="13">
      <t>ショク</t>
    </rPh>
    <phoneticPr fontId="8"/>
  </si>
  <si>
    <r>
      <t xml:space="preserve">追加おかず
</t>
    </r>
    <r>
      <rPr>
        <sz val="7"/>
        <rFont val="游ゴシック"/>
        <family val="3"/>
        <charset val="128"/>
      </rPr>
      <t>（希望の場合は〇）</t>
    </r>
    <rPh sb="0" eb="2">
      <t>ツイカ</t>
    </rPh>
    <phoneticPr fontId="8"/>
  </si>
  <si>
    <r>
      <t xml:space="preserve">追加ご飯
</t>
    </r>
    <r>
      <rPr>
        <sz val="6"/>
        <rFont val="游ゴシック"/>
        <family val="3"/>
        <charset val="128"/>
      </rPr>
      <t>（１合単位で注文）</t>
    </r>
    <rPh sb="0" eb="2">
      <t>ツイカ</t>
    </rPh>
    <rPh sb="3" eb="4">
      <t>ハン</t>
    </rPh>
    <rPh sb="7" eb="8">
      <t>ゴウ</t>
    </rPh>
    <rPh sb="8" eb="10">
      <t>タンイ</t>
    </rPh>
    <rPh sb="11" eb="13">
      <t>チュウモン</t>
    </rPh>
    <phoneticPr fontId="8"/>
  </si>
  <si>
    <t>合</t>
    <rPh sb="0" eb="1">
      <t>ゴウ</t>
    </rPh>
    <phoneticPr fontId="8"/>
  </si>
  <si>
    <t>昼</t>
    <phoneticPr fontId="8"/>
  </si>
  <si>
    <t>昼　食
S（小学生未満対象）</t>
    <rPh sb="0" eb="1">
      <t>ヒル</t>
    </rPh>
    <rPh sb="6" eb="11">
      <t>ショウガクセイミマン</t>
    </rPh>
    <rPh sb="11" eb="13">
      <t>タイショウ</t>
    </rPh>
    <phoneticPr fontId="8"/>
  </si>
  <si>
    <t>昼　食
M（小学生対象）</t>
    <rPh sb="0" eb="1">
      <t>ヒル</t>
    </rPh>
    <rPh sb="6" eb="9">
      <t>ショウガクセイ</t>
    </rPh>
    <rPh sb="9" eb="11">
      <t>タイショウ</t>
    </rPh>
    <phoneticPr fontId="8"/>
  </si>
  <si>
    <t>昼　食
L（中学生以上対象）</t>
    <rPh sb="0" eb="1">
      <t>ヒル</t>
    </rPh>
    <rPh sb="6" eb="9">
      <t>チュウガクセイ</t>
    </rPh>
    <rPh sb="9" eb="11">
      <t>イジョウ</t>
    </rPh>
    <rPh sb="11" eb="13">
      <t>タイショウ</t>
    </rPh>
    <phoneticPr fontId="8"/>
  </si>
  <si>
    <t>昼　食
XL（アスリート食）</t>
    <rPh sb="0" eb="1">
      <t>ヒル</t>
    </rPh>
    <rPh sb="12" eb="13">
      <t>ショク</t>
    </rPh>
    <phoneticPr fontId="8"/>
  </si>
  <si>
    <r>
      <t xml:space="preserve">追加ご飯
</t>
    </r>
    <r>
      <rPr>
        <sz val="6"/>
        <rFont val="游ゴシック"/>
        <family val="3"/>
        <charset val="128"/>
      </rPr>
      <t>（１合単位で注文）</t>
    </r>
    <rPh sb="7" eb="8">
      <t>ゴウ</t>
    </rPh>
    <phoneticPr fontId="8"/>
  </si>
  <si>
    <t>野外
炊飯</t>
    <phoneticPr fontId="8"/>
  </si>
  <si>
    <t>カレー
焼きそば
豚汁</t>
    <rPh sb="4" eb="5">
      <t>ヤ</t>
    </rPh>
    <rPh sb="9" eb="11">
      <t>トンジル</t>
    </rPh>
    <phoneticPr fontId="8"/>
  </si>
  <si>
    <t xml:space="preserve">
</t>
    <phoneticPr fontId="8"/>
  </si>
  <si>
    <t>BBQ</t>
    <phoneticPr fontId="8"/>
  </si>
  <si>
    <t>追加ご飯</t>
    <phoneticPr fontId="8"/>
  </si>
  <si>
    <t>夕</t>
    <rPh sb="0" eb="1">
      <t>ユウ</t>
    </rPh>
    <phoneticPr fontId="8"/>
  </si>
  <si>
    <r>
      <t>夕　食
S（小学生未満対象</t>
    </r>
    <r>
      <rPr>
        <sz val="8"/>
        <rFont val="游ゴシック"/>
        <family val="3"/>
        <charset val="128"/>
      </rPr>
      <t>）</t>
    </r>
    <rPh sb="0" eb="1">
      <t>ユウ</t>
    </rPh>
    <rPh sb="6" eb="11">
      <t>ショウガクセイミマン</t>
    </rPh>
    <rPh sb="11" eb="13">
      <t>タイショウ</t>
    </rPh>
    <phoneticPr fontId="8"/>
  </si>
  <si>
    <t>夕　食
M（小学生対象）</t>
    <rPh sb="0" eb="1">
      <t>ユウ</t>
    </rPh>
    <rPh sb="6" eb="9">
      <t>ショウガクセイ</t>
    </rPh>
    <rPh sb="9" eb="11">
      <t>タイショウ</t>
    </rPh>
    <phoneticPr fontId="8"/>
  </si>
  <si>
    <t>夕　食
L（中学生以上対象）</t>
    <rPh sb="0" eb="1">
      <t>ユウ</t>
    </rPh>
    <rPh sb="6" eb="9">
      <t>チュウガクセイ</t>
    </rPh>
    <rPh sb="9" eb="11">
      <t>イジョウ</t>
    </rPh>
    <rPh sb="11" eb="13">
      <t>タイショウ</t>
    </rPh>
    <phoneticPr fontId="8"/>
  </si>
  <si>
    <t>夕　食
XL（アスリート食）</t>
    <rPh sb="0" eb="1">
      <t>ユウ</t>
    </rPh>
    <rPh sb="12" eb="13">
      <t>ショク</t>
    </rPh>
    <phoneticPr fontId="8"/>
  </si>
  <si>
    <r>
      <t xml:space="preserve">おかず追加
</t>
    </r>
    <r>
      <rPr>
        <sz val="7"/>
        <rFont val="游ゴシック"/>
        <family val="3"/>
        <charset val="128"/>
      </rPr>
      <t>（希望の場合は〇）</t>
    </r>
    <phoneticPr fontId="8"/>
  </si>
  <si>
    <r>
      <rPr>
        <sz val="9"/>
        <rFont val="游ゴシック"/>
        <family val="3"/>
        <charset val="128"/>
      </rPr>
      <t>追加ご飯</t>
    </r>
    <r>
      <rPr>
        <sz val="10"/>
        <rFont val="游ゴシック"/>
        <family val="3"/>
        <charset val="128"/>
      </rPr>
      <t xml:space="preserve">
</t>
    </r>
    <r>
      <rPr>
        <sz val="6"/>
        <rFont val="游ゴシック"/>
        <family val="3"/>
        <charset val="128"/>
      </rPr>
      <t>（１合単位で注文）</t>
    </r>
    <rPh sb="7" eb="8">
      <t>ゴウ</t>
    </rPh>
    <phoneticPr fontId="8"/>
  </si>
  <si>
    <t>氷</t>
    <rPh sb="0" eb="1">
      <t>コオリ</t>
    </rPh>
    <phoneticPr fontId="8"/>
  </si>
  <si>
    <r>
      <rPr>
        <sz val="9"/>
        <rFont val="游ゴシック"/>
        <family val="3"/>
        <charset val="128"/>
      </rPr>
      <t>１袋（２ｋｇ）</t>
    </r>
    <r>
      <rPr>
        <sz val="10"/>
        <rFont val="游ゴシック"/>
        <family val="3"/>
        <charset val="128"/>
      </rPr>
      <t xml:space="preserve">
</t>
    </r>
    <r>
      <rPr>
        <sz val="9"/>
        <rFont val="游ゴシック"/>
        <family val="3"/>
        <charset val="128"/>
      </rPr>
      <t>※1日５袋まで</t>
    </r>
    <rPh sb="1" eb="2">
      <t>フクロ</t>
    </rPh>
    <rPh sb="10" eb="11">
      <t>ヒ</t>
    </rPh>
    <rPh sb="12" eb="13">
      <t>フクロ</t>
    </rPh>
    <phoneticPr fontId="8"/>
  </si>
  <si>
    <t>袋</t>
    <rPh sb="0" eb="1">
      <t>フクロ</t>
    </rPh>
    <phoneticPr fontId="8"/>
  </si>
  <si>
    <t>〇連絡事項やBBQの追加についてはこちらにお書きください。</t>
    <rPh sb="1" eb="5">
      <t>レンラクジコウ</t>
    </rPh>
    <rPh sb="10" eb="12">
      <t>ツイカ</t>
    </rPh>
    <rPh sb="22" eb="23">
      <t>カ</t>
    </rPh>
    <phoneticPr fontId="8"/>
  </si>
  <si>
    <t>【注意・連絡事項】
・氷は１日にできる量に限りがあるので、ご希望に添えない場合があります。
・BBQの追加メニューについては、少年自然の家HPをご覧ください。
・食材発注の関係から食事についてはキャンセル料がかかることがあります。</t>
    <rPh sb="11" eb="12">
      <t>コオリ</t>
    </rPh>
    <rPh sb="14" eb="15">
      <t>ヒ</t>
    </rPh>
    <rPh sb="19" eb="20">
      <t>リョウ</t>
    </rPh>
    <rPh sb="21" eb="22">
      <t>カギ</t>
    </rPh>
    <rPh sb="30" eb="32">
      <t>キボウ</t>
    </rPh>
    <rPh sb="33" eb="34">
      <t>ソ</t>
    </rPh>
    <rPh sb="37" eb="39">
      <t>バアイ</t>
    </rPh>
    <rPh sb="51" eb="53">
      <t>ツイカ</t>
    </rPh>
    <rPh sb="63" eb="65">
      <t>ショウネン</t>
    </rPh>
    <rPh sb="65" eb="67">
      <t>シゼン</t>
    </rPh>
    <rPh sb="68" eb="69">
      <t>イエ</t>
    </rPh>
    <rPh sb="73" eb="74">
      <t>ラン</t>
    </rPh>
    <phoneticPr fontId="8"/>
  </si>
  <si>
    <t>キャンセル
食数変更</t>
    <rPh sb="6" eb="8">
      <t>ショクスウ</t>
    </rPh>
    <rPh sb="8" eb="10">
      <t>ヘンコウ</t>
    </rPh>
    <phoneticPr fontId="8"/>
  </si>
  <si>
    <t>レストラン食・弁当
野外炊飯共通</t>
    <rPh sb="5" eb="6">
      <t>ショク</t>
    </rPh>
    <rPh sb="7" eb="9">
      <t>ベントウ</t>
    </rPh>
    <rPh sb="10" eb="14">
      <t>ヤガイスイハン</t>
    </rPh>
    <rPh sb="14" eb="16">
      <t>キョウツウ</t>
    </rPh>
    <phoneticPr fontId="8"/>
  </si>
  <si>
    <t>入所日の１週間前から100％</t>
    <rPh sb="0" eb="3">
      <t>ニュウショビ</t>
    </rPh>
    <rPh sb="5" eb="8">
      <t>シュウカンマエ</t>
    </rPh>
    <phoneticPr fontId="8"/>
  </si>
  <si>
    <t>　　　　　      　　　食物アレルギー事前確認票（波戸岬少年自然の家食堂）</t>
    <rPh sb="27" eb="34">
      <t>ハドミサキショウネンシゼン</t>
    </rPh>
    <rPh sb="35" eb="36">
      <t>イエ</t>
    </rPh>
    <rPh sb="36" eb="38">
      <t>ショクドウ</t>
    </rPh>
    <phoneticPr fontId="8"/>
  </si>
  <si>
    <t>ページ数</t>
    <rPh sb="3" eb="4">
      <t>スウ</t>
    </rPh>
    <phoneticPr fontId="21"/>
  </si>
  <si>
    <t>/</t>
    <phoneticPr fontId="21"/>
  </si>
  <si>
    <t>※下記内容の個人情報は食物アレルギー等、食材の除去対応の目的以外には利用致しません</t>
    <rPh sb="1" eb="3">
      <t>カキ</t>
    </rPh>
    <rPh sb="3" eb="5">
      <t>ナイヨウ</t>
    </rPh>
    <rPh sb="6" eb="10">
      <t>コジンジョウホウ</t>
    </rPh>
    <rPh sb="11" eb="13">
      <t>ショクモツ</t>
    </rPh>
    <rPh sb="18" eb="19">
      <t>ナド</t>
    </rPh>
    <rPh sb="20" eb="22">
      <t>ショクザイ</t>
    </rPh>
    <rPh sb="23" eb="25">
      <t>ジョキョ</t>
    </rPh>
    <rPh sb="25" eb="27">
      <t>タイオウ</t>
    </rPh>
    <rPh sb="28" eb="30">
      <t>モクテキ</t>
    </rPh>
    <rPh sb="30" eb="32">
      <t>イガイ</t>
    </rPh>
    <rPh sb="34" eb="36">
      <t>リヨウ</t>
    </rPh>
    <rPh sb="36" eb="37">
      <t>イタ</t>
    </rPh>
    <phoneticPr fontId="21"/>
  </si>
  <si>
    <t>１．対象者情報</t>
    <rPh sb="2" eb="5">
      <t>タイショウシャ</t>
    </rPh>
    <rPh sb="5" eb="7">
      <t>ジョウホウ</t>
    </rPh>
    <phoneticPr fontId="8"/>
  </si>
  <si>
    <t>利用日の１ヶ月前までにご提出ください。</t>
    <rPh sb="0" eb="3">
      <t>リヨウビ</t>
    </rPh>
    <rPh sb="4" eb="7">
      <t>イッカゲツ</t>
    </rPh>
    <rPh sb="7" eb="8">
      <t>マエ</t>
    </rPh>
    <rPh sb="12" eb="14">
      <t>テイシュツ</t>
    </rPh>
    <phoneticPr fontId="21"/>
  </si>
  <si>
    <t>団体名</t>
    <rPh sb="0" eb="3">
      <t>ダンタイメイ</t>
    </rPh>
    <phoneticPr fontId="21"/>
  </si>
  <si>
    <t>アレルギー
担当者氏名</t>
    <phoneticPr fontId="21"/>
  </si>
  <si>
    <t>（フリガナ）</t>
    <phoneticPr fontId="21"/>
  </si>
  <si>
    <t>　　　　　　　　　　　　</t>
    <phoneticPr fontId="21"/>
  </si>
  <si>
    <t>連絡先</t>
    <phoneticPr fontId="21"/>
  </si>
  <si>
    <r>
      <t>　電話　　　　　　　　　　　　　　　　　　　　　　　　FAX</t>
    </r>
    <r>
      <rPr>
        <b/>
        <u/>
        <sz val="18"/>
        <rFont val="ＭＳ Ｐゴシック"/>
        <family val="3"/>
        <charset val="128"/>
      </rPr>
      <t>　　　　　</t>
    </r>
    <r>
      <rPr>
        <b/>
        <sz val="18"/>
        <rFont val="ＭＳ Ｐゴシック"/>
        <family val="3"/>
        <charset val="128"/>
      </rPr>
      <t>　　　　　　　　　　　　　　　　　
　メールアドレス　</t>
    </r>
    <r>
      <rPr>
        <b/>
        <u/>
        <sz val="18"/>
        <rFont val="ＭＳ Ｐゴシック"/>
        <family val="3"/>
        <charset val="128"/>
      </rPr>
      <t>　　　　　　　　　　　　　　　　　　　　　　　　　　　　　　　　　　　　　　　　　 　　</t>
    </r>
    <rPh sb="1" eb="3">
      <t>デンワ</t>
    </rPh>
    <phoneticPr fontId="21"/>
  </si>
  <si>
    <t>利用期間</t>
    <rPh sb="0" eb="2">
      <t>リヨウ</t>
    </rPh>
    <rPh sb="2" eb="4">
      <t>キカン</t>
    </rPh>
    <phoneticPr fontId="21"/>
  </si>
  <si>
    <t>アレルギー該当者</t>
    <rPh sb="5" eb="8">
      <t>ガイトウシャ</t>
    </rPh>
    <phoneticPr fontId="21"/>
  </si>
  <si>
    <t>有　・　無</t>
    <rPh sb="0" eb="1">
      <t>アリ</t>
    </rPh>
    <rPh sb="4" eb="5">
      <t>ナシ</t>
    </rPh>
    <phoneticPr fontId="21"/>
  </si>
  <si>
    <r>
      <t>　　</t>
    </r>
    <r>
      <rPr>
        <sz val="16"/>
        <color rgb="FF0070C0"/>
        <rFont val="ＭＳ Ｐゴシック"/>
        <family val="3"/>
        <charset val="128"/>
      </rPr>
      <t xml:space="preserve">記入後は最後の下記同意欄への  </t>
    </r>
    <r>
      <rPr>
        <b/>
        <u/>
        <sz val="24"/>
        <color rgb="FF0070C0"/>
        <rFont val="ＭＳ Ｐゴシック"/>
        <family val="3"/>
        <charset val="128"/>
      </rPr>
      <t>署名</t>
    </r>
    <r>
      <rPr>
        <b/>
        <sz val="20"/>
        <color rgb="FF0070C0"/>
        <rFont val="ＭＳ Ｐゴシック"/>
        <family val="3"/>
        <charset val="128"/>
      </rPr>
      <t xml:space="preserve">  </t>
    </r>
    <r>
      <rPr>
        <sz val="18"/>
        <color rgb="FF0070C0"/>
        <rFont val="ＭＳ Ｐゴシック"/>
        <family val="3"/>
        <charset val="128"/>
      </rPr>
      <t>を必ずお願いいたします。</t>
    </r>
    <rPh sb="3" eb="5">
      <t>ショメイ</t>
    </rPh>
    <rPh sb="6" eb="7">
      <t>カナラ</t>
    </rPh>
    <rPh sb="9" eb="10">
      <t>ネガ</t>
    </rPh>
    <phoneticPr fontId="21"/>
  </si>
  <si>
    <t>２．対応方法について</t>
    <rPh sb="2" eb="4">
      <t>タイオウ</t>
    </rPh>
    <rPh sb="4" eb="6">
      <t>ホウホウ</t>
    </rPh>
    <phoneticPr fontId="8"/>
  </si>
  <si>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21"/>
  </si>
  <si>
    <t>下記表に、食物アレルギー対応者情報と、（A）～（C）いずれかのご希望対応をご記入ください。</t>
    <rPh sb="0" eb="2">
      <t>カキ</t>
    </rPh>
    <rPh sb="2" eb="3">
      <t>ヒョウ</t>
    </rPh>
    <rPh sb="5" eb="7">
      <t>ショクモツ</t>
    </rPh>
    <rPh sb="12" eb="15">
      <t>タイオウシャ</t>
    </rPh>
    <rPh sb="15" eb="17">
      <t>ジョウホウ</t>
    </rPh>
    <rPh sb="32" eb="34">
      <t>キボウ</t>
    </rPh>
    <rPh sb="34" eb="36">
      <t>タイオウ</t>
    </rPh>
    <rPh sb="38" eb="40">
      <t>キニュウ</t>
    </rPh>
    <phoneticPr fontId="21"/>
  </si>
  <si>
    <t>　　　レストランでは調理・提供時のコンタミネーションの可能性がございます。　ごく微量の摂取にて、アナフィラキシーショック等、</t>
    <rPh sb="10" eb="12">
      <t>チョウリ</t>
    </rPh>
    <rPh sb="13" eb="16">
      <t>テイキョウジ</t>
    </rPh>
    <rPh sb="27" eb="30">
      <t>カノウセイ</t>
    </rPh>
    <phoneticPr fontId="21"/>
  </si>
  <si>
    <t>　　　重篤な症状を起こす可能性のある方は、万が一の事態を考慮し、（B)の持ち込み対応を頂きますよう、お願いいたします。</t>
    <phoneticPr fontId="21"/>
  </si>
  <si>
    <t>※提供している揚げ物調理は共有の油を使用しております。ご心配な方は（B)の持ち込み対応を頂きますよう、お願いいたします。</t>
    <rPh sb="1" eb="3">
      <t>テイキョウ</t>
    </rPh>
    <rPh sb="9" eb="10">
      <t>モノ</t>
    </rPh>
    <rPh sb="10" eb="12">
      <t>チョウリ</t>
    </rPh>
    <rPh sb="13" eb="15">
      <t>キョウユウ</t>
    </rPh>
    <rPh sb="16" eb="17">
      <t>アブラ</t>
    </rPh>
    <rPh sb="18" eb="20">
      <t>シヨウ</t>
    </rPh>
    <rPh sb="28" eb="30">
      <t>シンパイ</t>
    </rPh>
    <rPh sb="31" eb="32">
      <t>カタ</t>
    </rPh>
    <phoneticPr fontId="21"/>
  </si>
  <si>
    <t>◆食堂対応</t>
    <rPh sb="1" eb="3">
      <t>ショクドウ</t>
    </rPh>
    <rPh sb="3" eb="5">
      <t>タイオウ</t>
    </rPh>
    <phoneticPr fontId="21"/>
  </si>
  <si>
    <t>◆弁当対応</t>
    <rPh sb="1" eb="3">
      <t>ベントウ</t>
    </rPh>
    <rPh sb="3" eb="5">
      <t>タイオウ</t>
    </rPh>
    <phoneticPr fontId="21"/>
  </si>
  <si>
    <t>◆野外炊飯対応</t>
    <rPh sb="1" eb="3">
      <t>ヤガイ</t>
    </rPh>
    <rPh sb="3" eb="5">
      <t>スイハン</t>
    </rPh>
    <rPh sb="5" eb="7">
      <t>タイオウ</t>
    </rPh>
    <phoneticPr fontId="21"/>
  </si>
  <si>
    <t>対応方法、食物アレルギーについてのご相談は、</t>
    <rPh sb="0" eb="4">
      <t>タイオウホウホウ</t>
    </rPh>
    <rPh sb="5" eb="7">
      <t>ショクモツ</t>
    </rPh>
    <rPh sb="18" eb="20">
      <t>ソウダン</t>
    </rPh>
    <phoneticPr fontId="21"/>
  </si>
  <si>
    <t>（A）一般食・自己除去対応</t>
    <rPh sb="3" eb="6">
      <t>イッパンショク</t>
    </rPh>
    <rPh sb="7" eb="11">
      <t>ジコジョキョ</t>
    </rPh>
    <rPh sb="11" eb="13">
      <t>タイオウ</t>
    </rPh>
    <phoneticPr fontId="21"/>
  </si>
  <si>
    <t>下記食堂窓口までご連絡ください。</t>
    <rPh sb="0" eb="2">
      <t>カキ</t>
    </rPh>
    <rPh sb="2" eb="4">
      <t>ショクドウ</t>
    </rPh>
    <rPh sb="4" eb="6">
      <t>マドグチ</t>
    </rPh>
    <rPh sb="9" eb="11">
      <t>レンラク</t>
    </rPh>
    <phoneticPr fontId="21"/>
  </si>
  <si>
    <t>盛付提供の為、アレルゲン
食材の付着・提供がございます。</t>
    <rPh sb="0" eb="1">
      <t>モ</t>
    </rPh>
    <rPh sb="1" eb="2">
      <t>ツ</t>
    </rPh>
    <rPh sb="2" eb="4">
      <t>テイキョウ</t>
    </rPh>
    <rPh sb="5" eb="6">
      <t>タメ</t>
    </rPh>
    <rPh sb="13" eb="15">
      <t>ショクザイ</t>
    </rPh>
    <rPh sb="16" eb="18">
      <t>フチャク</t>
    </rPh>
    <rPh sb="19" eb="21">
      <t>テイキョウ</t>
    </rPh>
    <phoneticPr fontId="21"/>
  </si>
  <si>
    <t>（A）自己除去</t>
    <rPh sb="3" eb="7">
      <t>ジコジョキョ</t>
    </rPh>
    <phoneticPr fontId="21"/>
  </si>
  <si>
    <t>　食堂TEL：070-1548-8099　中里</t>
    <rPh sb="1" eb="3">
      <t>ショクドウ</t>
    </rPh>
    <rPh sb="21" eb="23">
      <t>ナカザト</t>
    </rPh>
    <phoneticPr fontId="21"/>
  </si>
  <si>
    <t>　　　（受付時間　９時～16時）</t>
    <rPh sb="4" eb="8">
      <t>ウケツケジカン</t>
    </rPh>
    <rPh sb="10" eb="11">
      <t>ジ</t>
    </rPh>
    <rPh sb="14" eb="15">
      <t>ジ</t>
    </rPh>
    <phoneticPr fontId="21"/>
  </si>
  <si>
    <t>（B）持ち込み対応</t>
    <rPh sb="3" eb="4">
      <t>モ</t>
    </rPh>
    <rPh sb="5" eb="6">
      <t>コ</t>
    </rPh>
    <rPh sb="7" eb="9">
      <t>タイオウ</t>
    </rPh>
    <phoneticPr fontId="21"/>
  </si>
  <si>
    <t>MAIL　　Megumi.Nakazato@compass-jpn.com</t>
    <phoneticPr fontId="21"/>
  </si>
  <si>
    <t>（C）除去食対応</t>
    <rPh sb="3" eb="5">
      <t>ジョキョ</t>
    </rPh>
    <rPh sb="5" eb="6">
      <t>ショク</t>
    </rPh>
    <rPh sb="6" eb="8">
      <t>タイオウ</t>
    </rPh>
    <phoneticPr fontId="21"/>
  </si>
  <si>
    <t>（C）代替食対応</t>
    <rPh sb="3" eb="5">
      <t>ダイタイ</t>
    </rPh>
    <rPh sb="5" eb="6">
      <t>ショク</t>
    </rPh>
    <rPh sb="6" eb="8">
      <t>タイオウ</t>
    </rPh>
    <phoneticPr fontId="21"/>
  </si>
  <si>
    <t>野外炊飯のアレルギー対応は、いたしかねます</t>
    <rPh sb="0" eb="4">
      <t>ヤガイスイハン</t>
    </rPh>
    <rPh sb="10" eb="12">
      <t>タイオウ</t>
    </rPh>
    <phoneticPr fontId="21"/>
  </si>
  <si>
    <t>代替の提供はありません</t>
    <phoneticPr fontId="21"/>
  </si>
  <si>
    <t>※　食堂のご利用人数に応じて、提供方法を変更させて頂く場合がございます。その場合は、団体責任者の方へご相談をさせて頂きます。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rPh sb="38" eb="40">
      <t>バアイ</t>
    </rPh>
    <rPh sb="42" eb="44">
      <t>ダンタイ</t>
    </rPh>
    <rPh sb="44" eb="47">
      <t>セキニンシャ</t>
    </rPh>
    <rPh sb="48" eb="49">
      <t>カタ</t>
    </rPh>
    <rPh sb="51" eb="53">
      <t>ソウダン</t>
    </rPh>
    <rPh sb="57" eb="58">
      <t>イタダ</t>
    </rPh>
    <phoneticPr fontId="21"/>
  </si>
  <si>
    <t>氏名（ふりがな）</t>
    <rPh sb="0" eb="2">
      <t>シメイ</t>
    </rPh>
    <phoneticPr fontId="21"/>
  </si>
  <si>
    <t>食物アレルギー</t>
    <rPh sb="0" eb="2">
      <t>ショクモツ</t>
    </rPh>
    <phoneticPr fontId="21"/>
  </si>
  <si>
    <r>
      <rPr>
        <sz val="9"/>
        <rFont val="ＭＳ Ｐゴシック"/>
        <family val="3"/>
        <charset val="128"/>
      </rPr>
      <t xml:space="preserve">アナフィラキシーショック等、重篤な症状を起こす可能性はありますか
</t>
    </r>
    <r>
      <rPr>
        <b/>
        <sz val="14"/>
        <rFont val="ＭＳ Ｐゴシック"/>
        <family val="3"/>
        <charset val="128"/>
      </rPr>
      <t>「はい」の方は
持込対応となります</t>
    </r>
    <rPh sb="12" eb="13">
      <t>トウ</t>
    </rPh>
    <rPh sb="14" eb="16">
      <t>ジュウトク</t>
    </rPh>
    <rPh sb="17" eb="19">
      <t>ショウジョウ</t>
    </rPh>
    <rPh sb="20" eb="21">
      <t>オ</t>
    </rPh>
    <rPh sb="23" eb="26">
      <t>カノウセイ</t>
    </rPh>
    <rPh sb="38" eb="39">
      <t>カタ</t>
    </rPh>
    <rPh sb="41" eb="43">
      <t>モチコミ</t>
    </rPh>
    <rPh sb="43" eb="45">
      <t>タイオウ</t>
    </rPh>
    <phoneticPr fontId="21"/>
  </si>
  <si>
    <r>
      <t xml:space="preserve">エピペン・処方薬は所持していますか
</t>
    </r>
    <r>
      <rPr>
        <b/>
        <sz val="11"/>
        <rFont val="ＭＳ Ｐゴシック"/>
        <family val="3"/>
        <charset val="128"/>
      </rPr>
      <t>「はい」の方は
持込対応となります</t>
    </r>
    <rPh sb="5" eb="8">
      <t>ショホウヤク</t>
    </rPh>
    <rPh sb="9" eb="11">
      <t>ショジ</t>
    </rPh>
    <rPh sb="23" eb="24">
      <t>カタ</t>
    </rPh>
    <rPh sb="28" eb="30">
      <t>タイオウ</t>
    </rPh>
    <phoneticPr fontId="21"/>
  </si>
  <si>
    <t>記載の内容は学校生活管理指導表と一致して
いますか。</t>
    <rPh sb="0" eb="2">
      <t>キサイ</t>
    </rPh>
    <rPh sb="3" eb="5">
      <t>ナイヨウ</t>
    </rPh>
    <rPh sb="6" eb="8">
      <t>ガッコウ</t>
    </rPh>
    <rPh sb="8" eb="12">
      <t>セイカツカンリ</t>
    </rPh>
    <rPh sb="12" eb="14">
      <t>シドウ</t>
    </rPh>
    <rPh sb="14" eb="15">
      <t>ヒョウ</t>
    </rPh>
    <rPh sb="16" eb="18">
      <t>イッチ</t>
    </rPh>
    <phoneticPr fontId="21"/>
  </si>
  <si>
    <t>対応</t>
    <rPh sb="0" eb="2">
      <t>タイオウ</t>
    </rPh>
    <phoneticPr fontId="21"/>
  </si>
  <si>
    <t>アレルギー食材</t>
    <rPh sb="5" eb="7">
      <t>ショクザイ</t>
    </rPh>
    <phoneticPr fontId="21"/>
  </si>
  <si>
    <t>食堂</t>
    <rPh sb="0" eb="2">
      <t>ショクドウ</t>
    </rPh>
    <phoneticPr fontId="21"/>
  </si>
  <si>
    <t>弁当</t>
    <rPh sb="0" eb="2">
      <t>ベントウ</t>
    </rPh>
    <phoneticPr fontId="21"/>
  </si>
  <si>
    <t>野外
炊飯</t>
    <rPh sb="0" eb="2">
      <t>ヤガイ</t>
    </rPh>
    <rPh sb="3" eb="5">
      <t>スイハン</t>
    </rPh>
    <phoneticPr fontId="21"/>
  </si>
  <si>
    <t>例）</t>
    <rPh sb="0" eb="1">
      <t>レイ</t>
    </rPh>
    <phoneticPr fontId="21"/>
  </si>
  <si>
    <t>せいしょう　ねんたろう</t>
    <phoneticPr fontId="21" alignment="distributed"/>
  </si>
  <si>
    <t>男</t>
    <rPh sb="0" eb="1">
      <t>オトコ</t>
    </rPh>
    <phoneticPr fontId="21"/>
  </si>
  <si>
    <t>たまご</t>
    <phoneticPr fontId="21"/>
  </si>
  <si>
    <t>ごま</t>
    <phoneticPr fontId="21"/>
  </si>
  <si>
    <t>いいえ
はい(B)持ち込み対応</t>
    <rPh sb="10" eb="11">
      <t>モ</t>
    </rPh>
    <rPh sb="12" eb="13">
      <t>コ</t>
    </rPh>
    <rPh sb="14" eb="16">
      <t>タイオウ</t>
    </rPh>
    <phoneticPr fontId="21"/>
  </si>
  <si>
    <t>いいえ
はい
不明</t>
    <rPh sb="7" eb="9">
      <t>フメイ</t>
    </rPh>
    <phoneticPr fontId="21"/>
  </si>
  <si>
    <t>(A)</t>
    <phoneticPr fontId="21"/>
  </si>
  <si>
    <t>(B)</t>
    <phoneticPr fontId="21"/>
  </si>
  <si>
    <t>青少年　太郎</t>
    <rPh sb="0" eb="3">
      <t>セイショウネン</t>
    </rPh>
    <rPh sb="4" eb="6">
      <t>タロウ</t>
    </rPh>
    <phoneticPr fontId="21" alignment="distributed"/>
  </si>
  <si>
    <t>　</t>
    <phoneticPr fontId="21"/>
  </si>
  <si>
    <t>　別紙「食物アレルギーの対応について」を確認の上、上記記載事項に同意し,相違ございません。</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rPh sb="36" eb="38">
      <t>ソウイ</t>
    </rPh>
    <phoneticPr fontId="2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</si>
  <si>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21"/>
  </si>
  <si>
    <t>署名</t>
    <rPh sb="0" eb="2">
      <t>ショメイ</t>
    </rPh>
    <phoneticPr fontId="21"/>
  </si>
  <si>
    <t>食物ｱﾚﾙｷﾞｰ事前確認票にご記入下さい。</t>
    <rPh sb="0" eb="2">
      <t>ショクモツ</t>
    </rPh>
    <rPh sb="8" eb="10">
      <t>ジゼン</t>
    </rPh>
    <rPh sb="12" eb="13">
      <t>ヒョウ</t>
    </rPh>
    <rPh sb="15" eb="17">
      <t>キニュウ</t>
    </rPh>
    <rPh sb="17" eb="18">
      <t>クダ</t>
    </rPh>
    <phoneticPr fontId="8"/>
  </si>
  <si>
    <t>佐賀県波戸岬少年自然の家　所長　様</t>
    <rPh sb="0" eb="3">
      <t>サガケン</t>
    </rPh>
    <rPh sb="3" eb="5">
      <t>ハド</t>
    </rPh>
    <rPh sb="5" eb="6">
      <t>ミサキ</t>
    </rPh>
    <rPh sb="6" eb="8">
      <t>ショウネン</t>
    </rPh>
    <phoneticPr fontId="21"/>
  </si>
  <si>
    <t>利 用 団 体</t>
    <rPh sb="0" eb="1">
      <t>リ</t>
    </rPh>
    <rPh sb="2" eb="3">
      <t>ヨウ</t>
    </rPh>
    <rPh sb="4" eb="5">
      <t>ダン</t>
    </rPh>
    <rPh sb="6" eb="7">
      <t>カラダ</t>
    </rPh>
    <phoneticPr fontId="8"/>
  </si>
  <si>
    <t>利 用 団 体</t>
    <rPh sb="0" eb="1">
      <t>リ</t>
    </rPh>
    <rPh sb="2" eb="3">
      <t>ヨウ</t>
    </rPh>
    <rPh sb="4" eb="5">
      <t>ダン</t>
    </rPh>
    <rPh sb="6" eb="7">
      <t>カラダ</t>
    </rPh>
    <phoneticPr fontId="12"/>
  </si>
  <si>
    <t>利 用 期 間</t>
    <rPh sb="0" eb="1">
      <t>リ</t>
    </rPh>
    <rPh sb="2" eb="3">
      <t>ヨウ</t>
    </rPh>
    <rPh sb="4" eb="5">
      <t>キ</t>
    </rPh>
    <rPh sb="6" eb="7">
      <t>アイダ</t>
    </rPh>
    <phoneticPr fontId="12"/>
  </si>
  <si>
    <t>□</t>
    <phoneticPr fontId="12"/>
  </si>
  <si>
    <t>例：入所日が4月9日（土）であれば4月1日（金）までキャンセル・変更可</t>
    <phoneticPr fontId="8"/>
  </si>
  <si>
    <t>波戸小学校</t>
    <rPh sb="0" eb="2">
      <t>ハド</t>
    </rPh>
    <rPh sb="2" eb="5">
      <t>ショウガッコウ</t>
    </rPh>
    <phoneticPr fontId="12"/>
  </si>
  <si>
    <t>令和８年４月1日（水）～　４月２日（木）1泊2日</t>
    <rPh sb="17" eb="18">
      <t>モク</t>
    </rPh>
    <rPh sb="23" eb="24">
      <t>カ</t>
    </rPh>
    <phoneticPr fontId="12"/>
  </si>
  <si>
    <t>食物アレルギーの対応について　　</t>
    <rPh sb="0" eb="2">
      <t>ショクモツ</t>
    </rPh>
    <rPh sb="8" eb="10">
      <t>タイオウ</t>
    </rPh>
    <phoneticPr fontId="21"/>
  </si>
  <si>
    <t>食物アレルギーの対応について　　～引率指導者の方へ～</t>
    <rPh sb="0" eb="2">
      <t>ショクモツ</t>
    </rPh>
    <rPh sb="8" eb="10">
      <t>タイオウ</t>
    </rPh>
    <rPh sb="17" eb="19">
      <t>インソツ</t>
    </rPh>
    <rPh sb="19" eb="21">
      <t>シドウ</t>
    </rPh>
    <rPh sb="21" eb="22">
      <t>モノ</t>
    </rPh>
    <rPh sb="23" eb="24">
      <t>カタ</t>
    </rPh>
    <phoneticPr fontId="21"/>
  </si>
  <si>
    <t>◆当日の流れ</t>
    <rPh sb="1" eb="3">
      <t>トウジツ</t>
    </rPh>
    <rPh sb="4" eb="5">
      <t>ナガ</t>
    </rPh>
    <phoneticPr fontId="21"/>
  </si>
  <si>
    <t>～引率指導者の方へ～</t>
    <rPh sb="1" eb="3">
      <t>インソツ</t>
    </rPh>
    <rPh sb="3" eb="6">
      <t>シドウシャ</t>
    </rPh>
    <rPh sb="7" eb="8">
      <t>カタ</t>
    </rPh>
    <phoneticPr fontId="21"/>
  </si>
  <si>
    <t>～保護者様へ～</t>
  </si>
  <si>
    <t>ｔ</t>
    <phoneticPr fontId="21"/>
  </si>
  <si>
    <t>１、食堂入室前</t>
    <phoneticPr fontId="21"/>
  </si>
  <si>
    <t xml:space="preserve">2026年2月改訂 </t>
    <phoneticPr fontId="21"/>
  </si>
  <si>
    <t>2026年2月改訂</t>
    <phoneticPr fontId="21"/>
  </si>
  <si>
    <t>食物アレルギー該当者は、各団体の先頭に並んでいただきます。</t>
    <rPh sb="19" eb="20">
      <t>ナラ</t>
    </rPh>
    <phoneticPr fontId="21"/>
  </si>
  <si>
    <t>食物アレルギーをお持ちのご利用者様には、出来る範囲での対応をさせて頂きます。
以下の点については、ご理解とご協力をお願い申し上げます。</t>
    <rPh sb="0" eb="2">
      <t>ショクモツ</t>
    </rPh>
    <rPh sb="9" eb="10">
      <t>モ</t>
    </rPh>
    <rPh sb="13" eb="15">
      <t>リヨウ</t>
    </rPh>
    <rPh sb="15" eb="16">
      <t>シャ</t>
    </rPh>
    <rPh sb="16" eb="17">
      <t>サマ</t>
    </rPh>
    <rPh sb="20" eb="22">
      <t>デキ</t>
    </rPh>
    <rPh sb="23" eb="25">
      <t>ハンイ</t>
    </rPh>
    <rPh sb="27" eb="29">
      <t>タイオウ</t>
    </rPh>
    <rPh sb="33" eb="34">
      <t>イタダ</t>
    </rPh>
    <rPh sb="39" eb="41">
      <t>イカ</t>
    </rPh>
    <rPh sb="42" eb="43">
      <t>テン</t>
    </rPh>
    <rPh sb="50" eb="52">
      <t>リカイ</t>
    </rPh>
    <rPh sb="54" eb="56">
      <t>キョウリョク</t>
    </rPh>
    <rPh sb="58" eb="59">
      <t>ネガ</t>
    </rPh>
    <rPh sb="60" eb="61">
      <t>モウ</t>
    </rPh>
    <rPh sb="62" eb="63">
      <t>ア</t>
    </rPh>
    <phoneticPr fontId="21"/>
  </si>
  <si>
    <t>食物アレルギーをお持ちのご利用者様には、出来る範囲での対応をさせて頂きます。　　　　　　　　以下の点については、ご理解とご協力をお願い申し上げます。</t>
    <rPh sb="0" eb="2">
      <t>ショクモツ</t>
    </rPh>
    <rPh sb="9" eb="10">
      <t>モ</t>
    </rPh>
    <rPh sb="13" eb="15">
      <t>リヨウ</t>
    </rPh>
    <rPh sb="15" eb="16">
      <t>シャ</t>
    </rPh>
    <rPh sb="16" eb="17">
      <t>サマ</t>
    </rPh>
    <rPh sb="20" eb="22">
      <t>デキ</t>
    </rPh>
    <rPh sb="23" eb="25">
      <t>ハンイ</t>
    </rPh>
    <rPh sb="27" eb="29">
      <t>タイオウ</t>
    </rPh>
    <rPh sb="33" eb="34">
      <t>イタダ</t>
    </rPh>
    <rPh sb="46" eb="48">
      <t>イカ</t>
    </rPh>
    <rPh sb="49" eb="50">
      <t>テン</t>
    </rPh>
    <rPh sb="57" eb="59">
      <t>リカイ</t>
    </rPh>
    <rPh sb="61" eb="63">
      <t>キョウリョク</t>
    </rPh>
    <rPh sb="65" eb="66">
      <t>ネガ</t>
    </rPh>
    <rPh sb="67" eb="68">
      <t>モウ</t>
    </rPh>
    <rPh sb="69" eb="70">
      <t>ア</t>
    </rPh>
    <phoneticPr fontId="21"/>
  </si>
  <si>
    <t>２、食堂入室後</t>
    <phoneticPr fontId="21"/>
  </si>
  <si>
    <r>
      <t xml:space="preserve">1、食物アレルギーについては特定原材料8品目＋特定原材料に準ずるもの20品目のみ対応いたします。※  </t>
    </r>
    <r>
      <rPr>
        <sz val="10.6"/>
        <color theme="1"/>
        <rFont val="メイリオ"/>
        <family val="3"/>
        <charset val="128"/>
      </rPr>
      <t>その他食材については対応いたしかねますが、代替食にて必要となりますのでご記入をお願いしております。</t>
    </r>
    <phoneticPr fontId="21"/>
  </si>
  <si>
    <r>
      <t xml:space="preserve">1、食物アレルギーについては特定原材料8品目＋特定原材料に準ずるもの20品目のみ対応いたします。　　　　※  </t>
    </r>
    <r>
      <rPr>
        <sz val="11"/>
        <color theme="1"/>
        <rFont val="メイリオ"/>
        <family val="3"/>
        <charset val="128"/>
      </rPr>
      <t>その他食材については対応いたしかねますが、代替食にて必要となりますのでご記入をお願いしております。</t>
    </r>
    <rPh sb="95" eb="96">
      <t>ネガ</t>
    </rPh>
    <phoneticPr fontId="21"/>
  </si>
  <si>
    <t>並んでいただいた後、アレルギー対応食用カウンターまでお越しいただきます。ご本人様の確認後、食事の説明を行ったうえ食堂スタッフから手渡しいたします。</t>
    <phoneticPr fontId="21"/>
  </si>
  <si>
    <r>
      <rPr>
        <sz val="12"/>
        <color theme="1"/>
        <rFont val="メイリオ"/>
        <family val="3"/>
        <charset val="128"/>
      </rPr>
      <t>２、食品や調理上のコンタミネーション除去は行っておりません。　　　　　　　　　　　　　　　　　　　　厨房では調理器具・食器・洗浄機器、揚げ油など、全てのメニューにおいて共通のものを使用しており、アレルギー物質の交差接触は避けられません。　　　　　　　　　　　　　　　　　　　　　　　　　　　　　　　　　　　　</t>
    </r>
    <r>
      <rPr>
        <sz val="12"/>
        <color rgb="FFFF0000"/>
        <rFont val="メイリオ"/>
        <family val="3"/>
        <charset val="128"/>
      </rPr>
      <t>アナフィラキシーやエピペン所持等、重篤な症状を起こす可能性がある方は弊社の規定により、万が一の事態を考慮し、お食事の提供及び厨房内での調理を控えさせていただいております。　　　　　　　　　　　　　　　　　　　　　　恐れ入りますが、</t>
    </r>
    <r>
      <rPr>
        <b/>
        <u/>
        <sz val="16"/>
        <color rgb="FFFF0000"/>
        <rFont val="メイリオ"/>
        <family val="3"/>
        <charset val="128"/>
      </rPr>
      <t>全食「（B)持込対応」</t>
    </r>
    <r>
      <rPr>
        <sz val="12"/>
        <color rgb="FFFF0000"/>
        <rFont val="メイリオ"/>
        <family val="3"/>
        <charset val="128"/>
      </rPr>
      <t>をご選択ください。</t>
    </r>
    <r>
      <rPr>
        <u/>
        <sz val="13"/>
        <color rgb="FFFF0000"/>
        <rFont val="メイリオ"/>
        <family val="3"/>
        <charset val="128"/>
      </rPr>
      <t>　　　</t>
    </r>
    <r>
      <rPr>
        <sz val="13"/>
        <color theme="1"/>
        <rFont val="メイリオ"/>
        <family val="3"/>
        <charset val="128"/>
      </rPr>
      <t>　　　　　　</t>
    </r>
    <rPh sb="18" eb="20">
      <t>ジョキョ</t>
    </rPh>
    <rPh sb="21" eb="22">
      <t>オコナ</t>
    </rPh>
    <rPh sb="50" eb="52">
      <t>チュウボウ</t>
    </rPh>
    <rPh sb="167" eb="169">
      <t>ショジ</t>
    </rPh>
    <rPh sb="169" eb="170">
      <t>ナド</t>
    </rPh>
    <rPh sb="171" eb="173">
      <t>ジュウトク</t>
    </rPh>
    <rPh sb="174" eb="176">
      <t>ショウジョウ</t>
    </rPh>
    <rPh sb="177" eb="178">
      <t>オ</t>
    </rPh>
    <rPh sb="180" eb="183">
      <t>カノウセイ</t>
    </rPh>
    <rPh sb="186" eb="187">
      <t>カタ</t>
    </rPh>
    <rPh sb="188" eb="190">
      <t>ヘイシャ</t>
    </rPh>
    <rPh sb="191" eb="193">
      <t>キテイ</t>
    </rPh>
    <rPh sb="197" eb="198">
      <t>マン</t>
    </rPh>
    <rPh sb="199" eb="200">
      <t>イチ</t>
    </rPh>
    <rPh sb="201" eb="203">
      <t>ジタイ</t>
    </rPh>
    <rPh sb="204" eb="206">
      <t>コウリョ</t>
    </rPh>
    <rPh sb="209" eb="211">
      <t>ショクジ</t>
    </rPh>
    <rPh sb="212" eb="214">
      <t>テイキョウ</t>
    </rPh>
    <rPh sb="214" eb="215">
      <t>オヨ</t>
    </rPh>
    <rPh sb="216" eb="218">
      <t>チュウボウ</t>
    </rPh>
    <rPh sb="218" eb="219">
      <t>ナイ</t>
    </rPh>
    <rPh sb="221" eb="223">
      <t>チョウリ</t>
    </rPh>
    <rPh sb="224" eb="225">
      <t>ヒカ</t>
    </rPh>
    <rPh sb="261" eb="262">
      <t>オソ</t>
    </rPh>
    <rPh sb="263" eb="264">
      <t>イ</t>
    </rPh>
    <phoneticPr fontId="21"/>
  </si>
  <si>
    <r>
      <rPr>
        <sz val="12"/>
        <color theme="1"/>
        <rFont val="メイリオ"/>
        <family val="3"/>
        <charset val="128"/>
      </rPr>
      <t>２、食品や調理上のコンタミネーション除去は行っておりません。　　　　　　　　　　　　　　　　　　　　厨房では調理器具・食器・洗浄機器、揚げ油など、全てのメニューにおいて共通のものを使用しており、　　　　　　アレルギー物質の交差接触は避けられません。　　　　　　　　　　　　　　　　　　　　　　　　　　　　　　　　　　　　</t>
    </r>
    <r>
      <rPr>
        <sz val="12"/>
        <color rgb="FFFF0000"/>
        <rFont val="メイリオ"/>
        <family val="3"/>
        <charset val="128"/>
      </rPr>
      <t>アナフィラキシーやエピペン所持等、重篤な症状を起こす可能性がある方は弊社の規定により、万が一の事態を考慮し、お食事の提供及び厨房内での調理を控えさせていただいております。　　　　　　　　　　　　　　　　　　　　　　恐れ入りますが、</t>
    </r>
    <r>
      <rPr>
        <b/>
        <u/>
        <sz val="16"/>
        <color rgb="FFFF0000"/>
        <rFont val="メイリオ"/>
        <family val="3"/>
        <charset val="128"/>
      </rPr>
      <t>全食「（B)持込対応」</t>
    </r>
    <r>
      <rPr>
        <sz val="12"/>
        <color rgb="FFFF0000"/>
        <rFont val="メイリオ"/>
        <family val="3"/>
        <charset val="128"/>
      </rPr>
      <t>をご選択ください。</t>
    </r>
    <r>
      <rPr>
        <u/>
        <sz val="13"/>
        <color rgb="FFFF0000"/>
        <rFont val="メイリオ"/>
        <family val="3"/>
        <charset val="128"/>
      </rPr>
      <t>　　　</t>
    </r>
    <r>
      <rPr>
        <sz val="13"/>
        <color theme="1"/>
        <rFont val="メイリオ"/>
        <family val="3"/>
        <charset val="128"/>
      </rPr>
      <t>　　　　　　</t>
    </r>
    <rPh sb="18" eb="20">
      <t>ジョキョ</t>
    </rPh>
    <rPh sb="21" eb="22">
      <t>オコナ</t>
    </rPh>
    <rPh sb="50" eb="52">
      <t>チュウボウ</t>
    </rPh>
    <rPh sb="173" eb="175">
      <t>ショジ</t>
    </rPh>
    <rPh sb="175" eb="176">
      <t>ナド</t>
    </rPh>
    <rPh sb="177" eb="179">
      <t>ジュウトク</t>
    </rPh>
    <rPh sb="180" eb="182">
      <t>ショウジョウ</t>
    </rPh>
    <rPh sb="183" eb="184">
      <t>オ</t>
    </rPh>
    <rPh sb="186" eb="189">
      <t>カノウセイ</t>
    </rPh>
    <rPh sb="192" eb="193">
      <t>カタ</t>
    </rPh>
    <rPh sb="194" eb="196">
      <t>ヘイシャ</t>
    </rPh>
    <rPh sb="197" eb="199">
      <t>キテイ</t>
    </rPh>
    <rPh sb="203" eb="204">
      <t>マン</t>
    </rPh>
    <rPh sb="205" eb="206">
      <t>イチ</t>
    </rPh>
    <rPh sb="207" eb="209">
      <t>ジタイ</t>
    </rPh>
    <rPh sb="210" eb="212">
      <t>コウリョ</t>
    </rPh>
    <rPh sb="215" eb="217">
      <t>ショクジ</t>
    </rPh>
    <rPh sb="218" eb="220">
      <t>テイキョウ</t>
    </rPh>
    <rPh sb="220" eb="221">
      <t>オヨ</t>
    </rPh>
    <rPh sb="222" eb="224">
      <t>チュウボウ</t>
    </rPh>
    <rPh sb="224" eb="225">
      <t>ナイ</t>
    </rPh>
    <rPh sb="227" eb="229">
      <t>チョウリ</t>
    </rPh>
    <rPh sb="230" eb="231">
      <t>ヒカ</t>
    </rPh>
    <rPh sb="267" eb="268">
      <t>オソ</t>
    </rPh>
    <rPh sb="269" eb="270">
      <t>イ</t>
    </rPh>
    <phoneticPr fontId="21"/>
  </si>
  <si>
    <t>アレルギー対応食の受け渡しを確実に行うため、他のご利用者様はアレルギー食の応対が終わるまで食堂の入室をお控えいただいております。</t>
    <rPh sb="37" eb="39">
      <t>オウタイ</t>
    </rPh>
    <rPh sb="52" eb="53">
      <t>ヒカ</t>
    </rPh>
    <phoneticPr fontId="21"/>
  </si>
  <si>
    <t>◆基本的な対応方法</t>
    <rPh sb="1" eb="4">
      <t>キホンテキ</t>
    </rPh>
    <rPh sb="5" eb="7">
      <t>タイオウ</t>
    </rPh>
    <rPh sb="7" eb="9">
      <t>ホウホウ</t>
    </rPh>
    <phoneticPr fontId="21"/>
  </si>
  <si>
    <t>Ⓐ一般食</t>
    <rPh sb="1" eb="3">
      <t>イッパン</t>
    </rPh>
    <rPh sb="3" eb="4">
      <t>ショク</t>
    </rPh>
    <phoneticPr fontId="21"/>
  </si>
  <si>
    <t>通常メニューが食べられる</t>
    <rPh sb="0" eb="2">
      <t>ツウジョウ</t>
    </rPh>
    <rPh sb="7" eb="8">
      <t>タ</t>
    </rPh>
    <phoneticPr fontId="21"/>
  </si>
  <si>
    <t>◆食堂対応方法</t>
    <rPh sb="1" eb="3">
      <t>ショクドウ</t>
    </rPh>
    <rPh sb="3" eb="5">
      <t>タイオウ</t>
    </rPh>
    <rPh sb="5" eb="7">
      <t>ホウホウ</t>
    </rPh>
    <phoneticPr fontId="21"/>
  </si>
  <si>
    <t>野外炊飯のアレルギー対応はいたしません</t>
    <rPh sb="0" eb="4">
      <t>ヤガイスイハン</t>
    </rPh>
    <rPh sb="10" eb="12">
      <t>タイオウ</t>
    </rPh>
    <phoneticPr fontId="21"/>
  </si>
  <si>
    <t>３、食堂対応方法</t>
    <rPh sb="2" eb="4">
      <t>ショクドウ</t>
    </rPh>
    <phoneticPr fontId="21"/>
  </si>
  <si>
    <t>Ⓑ代替食</t>
    <rPh sb="1" eb="3">
      <t>ダイガエ</t>
    </rPh>
    <rPh sb="3" eb="4">
      <t>ショク</t>
    </rPh>
    <phoneticPr fontId="21"/>
  </si>
  <si>
    <t>依頼のあったメニュー・食材のみ変更し、除去または代替で提供する</t>
    <rPh sb="0" eb="2">
      <t>イライ</t>
    </rPh>
    <rPh sb="11" eb="13">
      <t>ショクザイ</t>
    </rPh>
    <rPh sb="15" eb="17">
      <t>ヘンコウ</t>
    </rPh>
    <rPh sb="19" eb="21">
      <t>ジョキョ</t>
    </rPh>
    <rPh sb="24" eb="26">
      <t>ダイガエ</t>
    </rPh>
    <rPh sb="27" eb="29">
      <t>テイキョウ</t>
    </rPh>
    <phoneticPr fontId="21"/>
  </si>
  <si>
    <t>◆食堂運営会社</t>
    <rPh sb="1" eb="3">
      <t>ショクドウ</t>
    </rPh>
    <rPh sb="3" eb="7">
      <t>ウンエイガイシャ</t>
    </rPh>
    <phoneticPr fontId="21"/>
  </si>
  <si>
    <t>(A)一般食・自己除去
　　対応</t>
    <rPh sb="3" eb="5">
      <t>イッパン</t>
    </rPh>
    <rPh sb="5" eb="6">
      <t>ショク</t>
    </rPh>
    <rPh sb="7" eb="9">
      <t>ジコ</t>
    </rPh>
    <rPh sb="9" eb="11">
      <t>ジョキョ</t>
    </rPh>
    <rPh sb="14" eb="16">
      <t>タイオウ</t>
    </rPh>
    <phoneticPr fontId="21"/>
  </si>
  <si>
    <r>
      <t>ご自身で判断・除去する
（盛付けておりますので、</t>
    </r>
    <r>
      <rPr>
        <b/>
        <sz val="12"/>
        <color rgb="FFFF0000"/>
        <rFont val="メイリオ"/>
        <family val="3"/>
        <charset val="128"/>
      </rPr>
      <t>アレルゲンの付着・提供がございます</t>
    </r>
    <r>
      <rPr>
        <sz val="12"/>
        <color theme="1"/>
        <rFont val="メイリオ"/>
        <family val="3"/>
        <charset val="128"/>
      </rPr>
      <t>）</t>
    </r>
    <rPh sb="33" eb="35">
      <t>テイキョウ</t>
    </rPh>
    <phoneticPr fontId="21"/>
  </si>
  <si>
    <t>(A)一般食・自己除去
　　対応</t>
    <phoneticPr fontId="21"/>
  </si>
  <si>
    <r>
      <t>ご自身で判断・除去する
（盛付けておりますので、</t>
    </r>
    <r>
      <rPr>
        <b/>
        <sz val="12"/>
        <color rgb="FFFF0000"/>
        <rFont val="メイリオ"/>
        <family val="3"/>
        <charset val="128"/>
      </rPr>
      <t>アレルゲン食材の提供・付着がございます</t>
    </r>
    <r>
      <rPr>
        <sz val="12"/>
        <color theme="1"/>
        <rFont val="メイリオ"/>
        <family val="3"/>
        <charset val="128"/>
      </rPr>
      <t>）</t>
    </r>
    <rPh sb="32" eb="34">
      <t>テイキョウ</t>
    </rPh>
    <phoneticPr fontId="21"/>
  </si>
  <si>
    <t>　コンパスグループ・ジャパン(株)</t>
    <rPh sb="14" eb="17">
      <t>カブ</t>
    </rPh>
    <phoneticPr fontId="21"/>
  </si>
  <si>
    <t>Ⓒ食事持込み</t>
    <rPh sb="1" eb="3">
      <t>ショクジ</t>
    </rPh>
    <phoneticPr fontId="21"/>
  </si>
  <si>
    <t>学校で弁当等を持参している場合は、ご利用者様で加熱対応をする</t>
    <rPh sb="18" eb="21">
      <t>リヨウシャ</t>
    </rPh>
    <rPh sb="21" eb="22">
      <t>サマ</t>
    </rPh>
    <phoneticPr fontId="21"/>
  </si>
  <si>
    <t>　　佐賀県波戸岬少年自然の家 店</t>
    <rPh sb="2" eb="5">
      <t>サガケン</t>
    </rPh>
    <rPh sb="5" eb="8">
      <t>ハドミサキ</t>
    </rPh>
    <rPh sb="8" eb="10">
      <t>ショウネン</t>
    </rPh>
    <rPh sb="10" eb="12">
      <t>シゼン</t>
    </rPh>
    <rPh sb="13" eb="14">
      <t>イエ</t>
    </rPh>
    <rPh sb="15" eb="16">
      <t>テン</t>
    </rPh>
    <phoneticPr fontId="21"/>
  </si>
  <si>
    <t>（B)持ち込み対応</t>
    <rPh sb="3" eb="4">
      <t>モ</t>
    </rPh>
    <rPh sb="5" eb="6">
      <t>コ</t>
    </rPh>
    <rPh sb="7" eb="9">
      <t>タイオウ</t>
    </rPh>
    <phoneticPr fontId="21"/>
  </si>
  <si>
    <t>弊社でお食事のご提供ができない場合お持ち込みいただきます。※</t>
    <rPh sb="0" eb="2">
      <t>ヘイシャ</t>
    </rPh>
    <rPh sb="4" eb="6">
      <t>ショクジ</t>
    </rPh>
    <rPh sb="8" eb="10">
      <t>テイキョウ</t>
    </rPh>
    <rPh sb="15" eb="17">
      <t>バアイ</t>
    </rPh>
    <rPh sb="18" eb="19">
      <t>モ</t>
    </rPh>
    <rPh sb="20" eb="21">
      <t>コ</t>
    </rPh>
    <phoneticPr fontId="21"/>
  </si>
  <si>
    <t>食堂　TEL：0955-51-1150</t>
    <rPh sb="0" eb="2">
      <t>ショクドウ</t>
    </rPh>
    <phoneticPr fontId="21"/>
  </si>
  <si>
    <t>（C)除去食対応</t>
    <rPh sb="3" eb="5">
      <t>ジョキョ</t>
    </rPh>
    <rPh sb="5" eb="6">
      <t>ショク</t>
    </rPh>
    <rPh sb="6" eb="8">
      <t>タイオウ</t>
    </rPh>
    <phoneticPr fontId="21"/>
  </si>
  <si>
    <r>
      <t xml:space="preserve">ご提出されたアレルゲンを全て除去いたします。
</t>
    </r>
    <r>
      <rPr>
        <b/>
        <sz val="14"/>
        <color theme="1"/>
        <rFont val="メイリオ"/>
        <family val="3"/>
        <charset val="128"/>
      </rPr>
      <t>代替はございません。必要な際は一部お持ち込み下さい</t>
    </r>
    <rPh sb="1" eb="3">
      <t>テイシュツ</t>
    </rPh>
    <rPh sb="12" eb="13">
      <t>スベ</t>
    </rPh>
    <rPh sb="14" eb="16">
      <t>ジョキョ</t>
    </rPh>
    <rPh sb="23" eb="25">
      <t>ダイタイ</t>
    </rPh>
    <rPh sb="33" eb="35">
      <t>ヒツヨウ</t>
    </rPh>
    <rPh sb="36" eb="37">
      <t>サイ</t>
    </rPh>
    <rPh sb="38" eb="40">
      <t>イチブ</t>
    </rPh>
    <rPh sb="41" eb="42">
      <t>モ</t>
    </rPh>
    <rPh sb="43" eb="44">
      <t>コ</t>
    </rPh>
    <rPh sb="45" eb="46">
      <t>クダ</t>
    </rPh>
    <phoneticPr fontId="21"/>
  </si>
  <si>
    <r>
      <t xml:space="preserve">ご提出されたアレルゲンを全て除去いたします。
</t>
    </r>
    <r>
      <rPr>
        <b/>
        <sz val="14"/>
        <color theme="1"/>
        <rFont val="メイリオ"/>
        <family val="3"/>
        <charset val="128"/>
      </rPr>
      <t>代替はございません。必要な際は一部お持ち込みください。</t>
    </r>
    <rPh sb="1" eb="3">
      <t>テイシュツ</t>
    </rPh>
    <rPh sb="12" eb="13">
      <t>スベ</t>
    </rPh>
    <rPh sb="14" eb="16">
      <t>ジョキョ</t>
    </rPh>
    <rPh sb="23" eb="25">
      <t>ダイタイ</t>
    </rPh>
    <rPh sb="33" eb="35">
      <t>ヒツヨウ</t>
    </rPh>
    <rPh sb="36" eb="37">
      <t>サイ</t>
    </rPh>
    <rPh sb="38" eb="40">
      <t>イチブ</t>
    </rPh>
    <rPh sb="41" eb="42">
      <t>モ</t>
    </rPh>
    <rPh sb="43" eb="44">
      <t>コ</t>
    </rPh>
    <phoneticPr fontId="21"/>
  </si>
  <si>
    <t>除去食・・メニューの一部食材のみ外すこと</t>
    <phoneticPr fontId="21"/>
  </si>
  <si>
    <t>070-1548-8099　（アレルギー担当　中里）</t>
    <rPh sb="20" eb="22">
      <t>タントウ</t>
    </rPh>
    <rPh sb="23" eb="25">
      <t>ナカザト</t>
    </rPh>
    <phoneticPr fontId="21"/>
  </si>
  <si>
    <t>代替食・・メニュー内容をアレルゲンがないメニューに変更すること</t>
    <phoneticPr fontId="21"/>
  </si>
  <si>
    <t>　※お問い合わせは、お電話にてお願いします。</t>
    <rPh sb="11" eb="13">
      <t>デンワ</t>
    </rPh>
    <phoneticPr fontId="21"/>
  </si>
  <si>
    <r>
      <rPr>
        <b/>
        <sz val="10.5"/>
        <rFont val="メイリオ"/>
        <family val="3"/>
        <charset val="128"/>
      </rPr>
      <t>ご利用代表者様から　　　　　　　　　　　　　　　　　　　　　　　　　　　「食物アレルギー事前確認書」を施設へ提出していただきます。</t>
    </r>
    <r>
      <rPr>
        <b/>
        <sz val="11"/>
        <rFont val="メイリオ"/>
        <family val="3"/>
        <charset val="128"/>
      </rPr>
      <t xml:space="preserve">
</t>
    </r>
    <r>
      <rPr>
        <b/>
        <u val="double"/>
        <sz val="11"/>
        <color rgb="FFFF0000"/>
        <rFont val="メイリオ"/>
        <family val="3"/>
        <charset val="128"/>
      </rPr>
      <t>※利用日30日前厳守</t>
    </r>
    <rPh sb="1" eb="3">
      <t>リヨウ</t>
    </rPh>
    <rPh sb="3" eb="6">
      <t>ダイヒョウシャ</t>
    </rPh>
    <rPh sb="6" eb="7">
      <t>サマ</t>
    </rPh>
    <rPh sb="37" eb="39">
      <t>ショクモツ</t>
    </rPh>
    <rPh sb="44" eb="46">
      <t>ジゼン</t>
    </rPh>
    <rPh sb="46" eb="49">
      <t>カクニンショ</t>
    </rPh>
    <rPh sb="51" eb="52">
      <t>セツ</t>
    </rPh>
    <rPh sb="53" eb="55">
      <t>テイシュツ</t>
    </rPh>
    <rPh sb="66" eb="69">
      <t>リヨウビ</t>
    </rPh>
    <rPh sb="71" eb="72">
      <t>ニチ</t>
    </rPh>
    <rPh sb="72" eb="73">
      <t>マエ</t>
    </rPh>
    <rPh sb="73" eb="75">
      <t>ゲンシュ</t>
    </rPh>
    <phoneticPr fontId="21"/>
  </si>
  <si>
    <t>４、お申込みから対応までの流れ</t>
    <rPh sb="8" eb="10">
      <t>タイオウ</t>
    </rPh>
    <rPh sb="13" eb="14">
      <t>ナガ</t>
    </rPh>
    <phoneticPr fontId="21"/>
  </si>
  <si>
    <t>アレルギーについてホームページ掲載の　　　　　原材料表をご確認の上、団体ご担当者様と　　　　お打ち合わせください。</t>
    <rPh sb="37" eb="40">
      <t>タントウシャ</t>
    </rPh>
    <rPh sb="47" eb="48">
      <t>ウ</t>
    </rPh>
    <rPh sb="49" eb="50">
      <t>ア</t>
    </rPh>
    <phoneticPr fontId="21"/>
  </si>
  <si>
    <t>◆お申込みから対応までの流れ</t>
    <rPh sb="2" eb="3">
      <t>モウ</t>
    </rPh>
    <rPh sb="3" eb="4">
      <t>コ</t>
    </rPh>
    <rPh sb="7" eb="9">
      <t>タイオウ</t>
    </rPh>
    <rPh sb="12" eb="13">
      <t>ナガ</t>
    </rPh>
    <phoneticPr fontId="21"/>
  </si>
  <si>
    <t>◆お申込みから対応までの流れ</t>
  </si>
  <si>
    <r>
      <rPr>
        <b/>
        <sz val="11"/>
        <color theme="1"/>
        <rFont val="メイリオ"/>
        <family val="3"/>
        <charset val="128"/>
      </rPr>
      <t>※食物アレルギーがある該当者の</t>
    </r>
    <r>
      <rPr>
        <b/>
        <u/>
        <sz val="14"/>
        <color rgb="FFFF0000"/>
        <rFont val="メイリオ"/>
        <family val="3"/>
        <charset val="128"/>
      </rPr>
      <t>保護者様</t>
    </r>
    <r>
      <rPr>
        <b/>
        <sz val="11"/>
        <color theme="1"/>
        <rFont val="メイリオ"/>
        <family val="3"/>
        <charset val="128"/>
      </rPr>
      <t>に　　　　　　　　　　　　　　　　【食物アレルギーの対応について】をお渡しいただき、対応内容のご相談いただいた後、食物アレルギー事前確認表をご記入していただくようお願いいたします。</t>
    </r>
    <r>
      <rPr>
        <b/>
        <sz val="12"/>
        <color theme="1"/>
        <rFont val="メイリオ"/>
        <family val="3"/>
        <charset val="128"/>
      </rPr>
      <t xml:space="preserve">
</t>
    </r>
    <r>
      <rPr>
        <b/>
        <sz val="10"/>
        <color theme="1"/>
        <rFont val="メイリオ"/>
        <family val="3"/>
        <charset val="128"/>
      </rPr>
      <t>（アレルゲンは、施設のホームページの原材料表をご確認ください。）</t>
    </r>
    <r>
      <rPr>
        <b/>
        <sz val="12"/>
        <color theme="1"/>
        <rFont val="メイリオ"/>
        <family val="3"/>
        <charset val="128"/>
      </rPr>
      <t xml:space="preserve">
①自己除去対応の場合、通常食をそのまま提供いたします。
</t>
    </r>
    <r>
      <rPr>
        <b/>
        <sz val="12"/>
        <color rgb="FFFF0000"/>
        <rFont val="メイリオ"/>
        <family val="3"/>
        <charset val="128"/>
      </rPr>
      <t>野外炊飯のアレルギー対応はいたしません。</t>
    </r>
    <rPh sb="11" eb="14">
      <t>ガイトウシャ</t>
    </rPh>
    <rPh sb="15" eb="18">
      <t>ホゴシャ</t>
    </rPh>
    <rPh sb="18" eb="19">
      <t>サマ</t>
    </rPh>
    <rPh sb="61" eb="63">
      <t>タイオウ</t>
    </rPh>
    <rPh sb="63" eb="65">
      <t>ナイヨウ</t>
    </rPh>
    <rPh sb="90" eb="92">
      <t>キニュウ</t>
    </rPh>
    <rPh sb="101" eb="102">
      <t>ネガ</t>
    </rPh>
    <rPh sb="118" eb="120">
      <t>シセツ</t>
    </rPh>
    <rPh sb="128" eb="131">
      <t>ゲンザイリョウ</t>
    </rPh>
    <rPh sb="134" eb="136">
      <t>カクニン</t>
    </rPh>
    <rPh sb="144" eb="146">
      <t>ジコ</t>
    </rPh>
    <rPh sb="146" eb="148">
      <t>ジョキョ</t>
    </rPh>
    <rPh sb="148" eb="150">
      <t>タイオウ</t>
    </rPh>
    <rPh sb="151" eb="153">
      <t>バアイ</t>
    </rPh>
    <rPh sb="154" eb="156">
      <t>ツウジョウ</t>
    </rPh>
    <rPh sb="156" eb="157">
      <t>ショク</t>
    </rPh>
    <rPh sb="162" eb="164">
      <t>テイキョウ</t>
    </rPh>
    <rPh sb="171" eb="175">
      <t>ヤガイスイハン</t>
    </rPh>
    <rPh sb="181" eb="183">
      <t>タイオウ</t>
    </rPh>
    <phoneticPr fontId="21"/>
  </si>
  <si>
    <r>
      <t>利用団体の引率者様から施設へ提出していただきます。　　　　提出期限を過ぎますと、対応できかねますので、あらかじめご了承ください。　　　　　　　　　　　　　　　　　　　　　　　　　</t>
    </r>
    <r>
      <rPr>
        <u val="double"/>
        <sz val="14"/>
        <color rgb="FFFF0000"/>
        <rFont val="メイリオ"/>
        <family val="3"/>
        <charset val="128"/>
      </rPr>
      <t>※利用日30日前厳守</t>
    </r>
    <rPh sb="0" eb="2">
      <t>リヨウ</t>
    </rPh>
    <rPh sb="2" eb="4">
      <t>ダンタイ</t>
    </rPh>
    <rPh sb="5" eb="8">
      <t>インソツシャ</t>
    </rPh>
    <rPh sb="8" eb="9">
      <t>サマ</t>
    </rPh>
    <rPh sb="11" eb="13">
      <t>シセツ</t>
    </rPh>
    <rPh sb="14" eb="16">
      <t>テイシュツ</t>
    </rPh>
    <rPh sb="29" eb="31">
      <t>テイシュツ</t>
    </rPh>
    <rPh sb="31" eb="33">
      <t>キゲン</t>
    </rPh>
    <rPh sb="34" eb="35">
      <t>ス</t>
    </rPh>
    <rPh sb="40" eb="42">
      <t>タイオウ</t>
    </rPh>
    <rPh sb="57" eb="59">
      <t>リョウショウ</t>
    </rPh>
    <rPh sb="90" eb="93">
      <t>リヨウビ</t>
    </rPh>
    <rPh sb="95" eb="96">
      <t>ニチ</t>
    </rPh>
    <rPh sb="96" eb="97">
      <t>マエ</t>
    </rPh>
    <rPh sb="97" eb="99">
      <t>ゲンシュ</t>
    </rPh>
    <phoneticPr fontId="21"/>
  </si>
  <si>
    <t>※提出期限を過ぎた場合、
アレルギー対応は出来かねます。</t>
    <rPh sb="1" eb="3">
      <t>テイシュツ</t>
    </rPh>
    <rPh sb="3" eb="5">
      <t>キゲン</t>
    </rPh>
    <rPh sb="6" eb="7">
      <t>ス</t>
    </rPh>
    <rPh sb="9" eb="11">
      <t>バアイ</t>
    </rPh>
    <rPh sb="18" eb="20">
      <t>タイオウ</t>
    </rPh>
    <rPh sb="21" eb="23">
      <t>デキ</t>
    </rPh>
    <phoneticPr fontId="21"/>
  </si>
  <si>
    <t>栄養士が確認し、献立作成を行います。
※基本的に栄養士からアレルギー該当者へ直接のご連絡はしておりません。</t>
    <rPh sb="0" eb="3">
      <t>エイヨウシ</t>
    </rPh>
    <rPh sb="4" eb="6">
      <t>カクニン</t>
    </rPh>
    <rPh sb="8" eb="10">
      <t>コンダテ</t>
    </rPh>
    <rPh sb="10" eb="12">
      <t>サクセイ</t>
    </rPh>
    <rPh sb="13" eb="14">
      <t>オコナ</t>
    </rPh>
    <rPh sb="20" eb="22">
      <t>キホン</t>
    </rPh>
    <phoneticPr fontId="21"/>
  </si>
  <si>
    <r>
      <t xml:space="preserve">栄養士が確認し、対応業務を行います。
</t>
    </r>
    <r>
      <rPr>
        <b/>
        <sz val="14"/>
        <color rgb="FFFF0000"/>
        <rFont val="メイリオ"/>
        <family val="3"/>
        <charset val="128"/>
      </rPr>
      <t>ご署名をいただきました内容でご提供いたします。</t>
    </r>
    <r>
      <rPr>
        <b/>
        <sz val="14"/>
        <color theme="1"/>
        <rFont val="メイリオ"/>
        <family val="3"/>
        <charset val="128"/>
      </rPr>
      <t xml:space="preserve">
※基本的に栄養士からアレルギー該当者へ直接の　　　　　ご連絡はしておりません。</t>
    </r>
    <rPh sb="0" eb="3">
      <t>エイヨウシ</t>
    </rPh>
    <rPh sb="4" eb="6">
      <t>カクニン</t>
    </rPh>
    <rPh sb="8" eb="10">
      <t>タイオウ</t>
    </rPh>
    <rPh sb="10" eb="12">
      <t>ギョウム</t>
    </rPh>
    <rPh sb="13" eb="14">
      <t>オコナ</t>
    </rPh>
    <rPh sb="20" eb="22">
      <t>ショメイ</t>
    </rPh>
    <rPh sb="30" eb="32">
      <t>ナイヨウ</t>
    </rPh>
    <rPh sb="34" eb="36">
      <t>テイキョウ</t>
    </rPh>
    <rPh sb="44" eb="47">
      <t>キホンテキ</t>
    </rPh>
    <phoneticPr fontId="21"/>
  </si>
  <si>
    <t>確定後、引率者様へご提供内容確認書をお送りいたします。　　　　　　　ご署名の上事前にご提出いただきます。（FAX・メール）
当日は原本を必ずお持ちください。</t>
    <rPh sb="0" eb="2">
      <t>カクテイ</t>
    </rPh>
    <rPh sb="2" eb="3">
      <t>ゴ</t>
    </rPh>
    <rPh sb="4" eb="8">
      <t>インソツシャサマ</t>
    </rPh>
    <rPh sb="10" eb="12">
      <t>テイキョウ</t>
    </rPh>
    <rPh sb="12" eb="14">
      <t>ナイヨウ</t>
    </rPh>
    <rPh sb="14" eb="17">
      <t>カクニンショ</t>
    </rPh>
    <rPh sb="19" eb="20">
      <t>オク</t>
    </rPh>
    <rPh sb="35" eb="37">
      <t>ショメイ</t>
    </rPh>
    <rPh sb="38" eb="39">
      <t>ウエ</t>
    </rPh>
    <rPh sb="39" eb="41">
      <t>ジゼン</t>
    </rPh>
    <rPh sb="43" eb="45">
      <t>テイシュツ</t>
    </rPh>
    <rPh sb="62" eb="64">
      <t>トウジツ</t>
    </rPh>
    <rPh sb="65" eb="67">
      <t>ゲンポン</t>
    </rPh>
    <rPh sb="68" eb="69">
      <t>カナラ</t>
    </rPh>
    <rPh sb="71" eb="72">
      <t>モ</t>
    </rPh>
    <phoneticPr fontId="21"/>
  </si>
  <si>
    <t>確定後、引率者様へご提供内容確認書をお送りいたします。ご署名の上事前にご提出いただきます。（FAX・メール）
当日は原本を必ずお持ちください。</t>
    <rPh sb="0" eb="2">
      <t>カクテイ</t>
    </rPh>
    <rPh sb="2" eb="3">
      <t>ゴ</t>
    </rPh>
    <rPh sb="4" eb="8">
      <t>インソツシャサマ</t>
    </rPh>
    <rPh sb="10" eb="12">
      <t>テイキョウ</t>
    </rPh>
    <rPh sb="12" eb="14">
      <t>ナイヨウ</t>
    </rPh>
    <rPh sb="14" eb="17">
      <t>カクニンショ</t>
    </rPh>
    <rPh sb="19" eb="20">
      <t>オク</t>
    </rPh>
    <rPh sb="28" eb="30">
      <t>ショメイ</t>
    </rPh>
    <rPh sb="31" eb="32">
      <t>ウエ</t>
    </rPh>
    <rPh sb="32" eb="34">
      <t>ジゼン</t>
    </rPh>
    <rPh sb="36" eb="38">
      <t>テイシュツ</t>
    </rPh>
    <rPh sb="55" eb="57">
      <t>トウジツ</t>
    </rPh>
    <rPh sb="58" eb="60">
      <t>ゲンポン</t>
    </rPh>
    <rPh sb="61" eb="62">
      <t>カナラ</t>
    </rPh>
    <rPh sb="64" eb="65">
      <t>モ</t>
    </rPh>
    <phoneticPr fontId="21"/>
  </si>
  <si>
    <t>※提供の際は、アレルギー食をトレーにのせて、ご本人様に手渡しいたします。</t>
    <phoneticPr fontId="21"/>
  </si>
  <si>
    <t>　アレルギー対応については、「学校生活管理指導票」に基づいて、対応をいたします。</t>
    <phoneticPr fontId="21"/>
  </si>
  <si>
    <t>アレルギー対応については、「学校生活管理指導票」に基づいて、対応をいたします。</t>
  </si>
  <si>
    <t>　申請頂くアレルギー情報が、学校生活管理指導票の内容と一致しているか、ご確認をお願いいたします。</t>
    <rPh sb="40" eb="41">
      <t>ネガ</t>
    </rPh>
    <phoneticPr fontId="21"/>
  </si>
  <si>
    <t>申請頂くアレルギー情報が、学校生活管理指導票の内容と一致しているか、ご確認をお願いいたします。</t>
    <rPh sb="39" eb="40">
      <t>ネガ</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</si>
</sst>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eneral&quot;日&quot;"/>
    <numFmt numFmtId="177" formatCode="&quot;¥&quot;#,##0\-;&quot;¥&quot;\-#,##0"/>
    <numFmt numFmtId="178" formatCode="#,##0&quot; 円&quot;"/>
    <numFmt numFmtId="179" formatCode="0_);\(0\)"/>
    <numFmt numFmtId="180" formatCode="0_ "/>
    <numFmt numFmtId="181" formatCode="#,##0&quot;円&quot;;;\ "/>
    <numFmt numFmtId="182" formatCode="#,##0&quot;円&quot;;;"/>
    <numFmt numFmtId="183" formatCode="#,##0&quot;名&quot;;;"/>
    <numFmt numFmtId="184" formatCode="m/d;@"/>
    <numFmt numFmtId="185" formatCode="#,##0;;"/>
    <numFmt numFmtId="186" formatCode="0_);[Red]\(0\)"/>
  </numFmts>
  <fonts count="161">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9"/>
      <color theme="1"/>
      <name val="游ゴシック"/>
      <family val="3"/>
      <charset val="128"/>
    </font>
    <font>
      <sz val="10"/>
      <color theme="1"/>
      <name val="游ゴシック"/>
      <family val="3"/>
      <charset val="128"/>
    </font>
    <font>
      <sz val="11"/>
      <color theme="1"/>
      <name val="游ゴシック"/>
      <family val="3"/>
      <charset val="128"/>
    </font>
    <font>
      <sz val="12"/>
      <color theme="1"/>
      <name val="游ゴシック"/>
      <family val="3"/>
      <charset val="128"/>
    </font>
    <font>
      <b/>
      <sz val="10"/>
      <color theme="1"/>
      <name val="游ゴシック"/>
      <family val="3"/>
      <charset val="128"/>
    </font>
    <font>
      <sz val="11"/>
      <name val="ＭＳ Ｐゴシック"/>
      <family val="3"/>
      <charset val="128"/>
    </font>
    <font>
      <sz val="16"/>
      <name val="ＤＦ特太ゴシック体"/>
      <family val="3"/>
      <charset val="128"/>
    </font>
    <font>
      <sz val="6"/>
      <name val="ＭＳ Ｐゴシック"/>
      <family val="2"/>
      <charset val="128"/>
      <scheme val="minor"/>
    </font>
    <font>
      <sz val="8"/>
      <color theme="1"/>
      <name val="游ゴシック"/>
      <family val="3"/>
      <charset val="128"/>
    </font>
    <font>
      <sz val="8"/>
      <color theme="1"/>
      <name val="ＭＳ Ｐゴシック"/>
      <family val="3"/>
      <charset val="128"/>
      <scheme val="minor"/>
    </font>
    <font>
      <b/>
      <sz val="6"/>
      <color theme="1"/>
      <name val="游ゴシック"/>
      <family val="3"/>
      <charset val="128"/>
    </font>
    <font>
      <sz val="6"/>
      <color theme="1"/>
      <name val="游ゴシック"/>
      <family val="3"/>
      <charset val="128"/>
    </font>
    <font>
      <sz val="6"/>
      <color theme="1"/>
      <name val="ＭＳ Ｐゴシック"/>
      <family val="3"/>
      <charset val="128"/>
      <scheme val="minor"/>
    </font>
    <font>
      <sz val="14"/>
      <color theme="1"/>
      <name val="BIZ UDPゴシック"/>
      <family val="3"/>
      <charset val="128"/>
    </font>
    <font>
      <sz val="10"/>
      <color rgb="FF0070C0"/>
      <name val="BIZ UDPゴシック"/>
      <family val="3"/>
      <charset val="128"/>
    </font>
    <font>
      <sz val="14"/>
      <name val="BIZ UDPゴシック"/>
      <family val="3"/>
      <charset val="128"/>
    </font>
    <font>
      <sz val="10"/>
      <color rgb="FFC00000"/>
      <name val="BIZ UDPゴシック"/>
      <family val="3"/>
      <charset val="128"/>
    </font>
    <font>
      <b/>
      <sz val="14"/>
      <color theme="1"/>
      <name val="BIZ UDPゴシック"/>
      <family val="3"/>
      <charset val="128"/>
    </font>
    <font>
      <b/>
      <sz val="14"/>
      <color rgb="FF0000CC"/>
      <name val="BIZ UDPゴシック"/>
      <family val="3"/>
      <charset val="128"/>
    </font>
    <font>
      <b/>
      <sz val="16"/>
      <color theme="1"/>
      <name val="BIZ UDPゴシック"/>
      <family val="3"/>
      <charset val="128"/>
    </font>
    <font>
      <sz val="11"/>
      <color theme="1"/>
      <name val="ＭＳ Ｐゴシック"/>
      <family val="2"/>
      <scheme val="minor"/>
    </font>
    <font>
      <sz val="14"/>
      <color theme="1"/>
      <name val="ＭＳ Ｐゴシック"/>
      <family val="3"/>
      <charset val="128"/>
      <scheme val="minor"/>
    </font>
    <font>
      <sz val="11"/>
      <color indexed="0"/>
      <name val="游ゴシック"/>
      <family val="3"/>
      <charset val="128"/>
    </font>
    <font>
      <sz val="11"/>
      <name val="游ゴシック"/>
      <family val="3"/>
      <charset val="128"/>
    </font>
    <font>
      <sz val="9"/>
      <color indexed="63"/>
      <name val="游ゴシック"/>
      <family val="3"/>
      <charset val="128"/>
    </font>
    <font>
      <sz val="20"/>
      <color indexed="54"/>
      <name val="游ゴシック"/>
      <family val="3"/>
      <charset val="128"/>
    </font>
    <font>
      <sz val="19"/>
      <color indexed="63"/>
      <name val="游ゴシック"/>
      <family val="3"/>
      <charset val="128"/>
    </font>
    <font>
      <b/>
      <sz val="14"/>
      <color indexed="0"/>
      <name val="游ゴシック"/>
      <family val="3"/>
      <charset val="128"/>
    </font>
    <font>
      <b/>
      <sz val="18"/>
      <color indexed="63"/>
      <name val="游ゴシック"/>
      <family val="3"/>
      <charset val="128"/>
    </font>
    <font>
      <b/>
      <sz val="12"/>
      <color indexed="63"/>
      <name val="游ゴシック"/>
      <family val="3"/>
      <charset val="128"/>
    </font>
    <font>
      <sz val="2.5"/>
      <color indexed="63"/>
      <name val="游ゴシック"/>
      <family val="3"/>
      <charset val="128"/>
    </font>
    <font>
      <sz val="15"/>
      <color indexed="63"/>
      <name val="游ゴシック"/>
      <family val="3"/>
      <charset val="128"/>
    </font>
    <font>
      <sz val="10"/>
      <color indexed="63"/>
      <name val="游ゴシック"/>
      <family val="3"/>
      <charset val="128"/>
    </font>
    <font>
      <sz val="16"/>
      <color indexed="63"/>
      <name val="游ゴシック"/>
      <family val="3"/>
      <charset val="128"/>
    </font>
    <font>
      <sz val="15"/>
      <color indexed="54"/>
      <name val="游ゴシック"/>
      <family val="3"/>
      <charset val="128"/>
    </font>
    <font>
      <sz val="2.5"/>
      <color indexed="54"/>
      <name val="游ゴシック"/>
      <family val="3"/>
      <charset val="128"/>
    </font>
    <font>
      <b/>
      <sz val="12"/>
      <name val="游ゴシック"/>
      <family val="3"/>
      <charset val="128"/>
    </font>
    <font>
      <b/>
      <sz val="14"/>
      <color indexed="63"/>
      <name val="游ゴシック"/>
      <family val="3"/>
      <charset val="128"/>
    </font>
    <font>
      <sz val="28"/>
      <color indexed="63"/>
      <name val="游ゴシック"/>
      <family val="3"/>
      <charset val="128"/>
    </font>
    <font>
      <sz val="2"/>
      <color indexed="54"/>
      <name val="游ゴシック"/>
      <family val="3"/>
      <charset val="128"/>
    </font>
    <font>
      <sz val="3.5"/>
      <color indexed="23"/>
      <name val="游ゴシック"/>
      <family val="3"/>
      <charset val="128"/>
    </font>
    <font>
      <sz val="9"/>
      <color indexed="54"/>
      <name val="游ゴシック"/>
      <family val="3"/>
      <charset val="128"/>
    </font>
    <font>
      <sz val="21"/>
      <color indexed="0"/>
      <name val="游ゴシック"/>
      <family val="3"/>
      <charset val="128"/>
    </font>
    <font>
      <sz val="10"/>
      <name val="游ゴシック"/>
      <family val="3"/>
      <charset val="128"/>
    </font>
    <font>
      <sz val="16"/>
      <name val="游ゴシック"/>
      <family val="3"/>
      <charset val="128"/>
    </font>
    <font>
      <sz val="11"/>
      <color indexed="54"/>
      <name val="游ゴシック"/>
      <family val="3"/>
      <charset val="128"/>
    </font>
    <font>
      <b/>
      <sz val="8"/>
      <color indexed="63"/>
      <name val="游ゴシック"/>
      <family val="3"/>
      <charset val="128"/>
    </font>
    <font>
      <sz val="11"/>
      <color indexed="63"/>
      <name val="游ゴシック"/>
      <family val="3"/>
      <charset val="128"/>
    </font>
    <font>
      <sz val="18"/>
      <color theme="1"/>
      <name val="游ゴシック"/>
      <family val="3"/>
      <charset val="128"/>
    </font>
    <font>
      <sz val="12"/>
      <color theme="0"/>
      <name val="ＭＳ Ｐゴシック"/>
      <family val="3"/>
      <charset val="128"/>
      <scheme val="minor"/>
    </font>
    <font>
      <b/>
      <sz val="11"/>
      <name val="游ゴシック"/>
      <family val="3"/>
      <charset val="128"/>
    </font>
    <font>
      <sz val="10"/>
      <color theme="1"/>
      <name val="Segoe UI Symbol"/>
      <family val="3"/>
    </font>
    <font>
      <sz val="16"/>
      <color theme="1"/>
      <name val="游ゴシック"/>
      <family val="3"/>
      <charset val="128"/>
    </font>
    <font>
      <sz val="12"/>
      <color theme="1"/>
      <name val="Segoe UI Symbol"/>
      <family val="3"/>
    </font>
    <font>
      <sz val="10.5"/>
      <color theme="1"/>
      <name val="游明朝"/>
      <family val="1"/>
      <charset val="128"/>
    </font>
    <font>
      <sz val="12"/>
      <color theme="1"/>
      <name val="游明朝"/>
      <family val="1"/>
      <charset val="128"/>
    </font>
    <font>
      <sz val="11"/>
      <color theme="1"/>
      <name val="游明朝"/>
      <family val="1"/>
      <charset val="128"/>
    </font>
    <font>
      <sz val="10"/>
      <color theme="1"/>
      <name val="游明朝"/>
      <family val="1"/>
      <charset val="128"/>
    </font>
    <font>
      <b/>
      <sz val="18"/>
      <color theme="1"/>
      <name val="游ゴシック"/>
      <family val="3"/>
      <charset val="128"/>
    </font>
    <font>
      <sz val="9"/>
      <name val="游ゴシック"/>
      <family val="3"/>
      <charset val="128"/>
    </font>
    <font>
      <sz val="14"/>
      <color theme="1"/>
      <name val="游明朝"/>
      <family val="1"/>
      <charset val="128"/>
    </font>
    <font>
      <sz val="13"/>
      <color theme="1"/>
      <name val="游ゴシック"/>
      <family val="3"/>
      <charset val="128"/>
    </font>
    <font>
      <sz val="11"/>
      <color theme="1"/>
      <name val="Segoe UI Symbol"/>
      <family val="2"/>
    </font>
    <font>
      <b/>
      <sz val="16"/>
      <name val="游ゴシック"/>
      <family val="3"/>
      <charset val="128"/>
    </font>
    <font>
      <b/>
      <sz val="10"/>
      <name val="游ゴシック"/>
      <family val="3"/>
      <charset val="128"/>
    </font>
    <font>
      <sz val="12"/>
      <color rgb="FFFF0000"/>
      <name val="游ゴシック"/>
      <family val="3"/>
      <charset val="128"/>
    </font>
    <font>
      <b/>
      <sz val="10"/>
      <color rgb="FFFF0000"/>
      <name val="游ゴシック"/>
      <family val="3"/>
      <charset val="128"/>
    </font>
    <font>
      <b/>
      <sz val="14"/>
      <name val="游ゴシック"/>
      <family val="3"/>
      <charset val="128"/>
    </font>
    <font>
      <sz val="14"/>
      <name val="游ゴシック"/>
      <family val="3"/>
      <charset val="128"/>
    </font>
    <font>
      <sz val="12"/>
      <name val="游ゴシック"/>
      <family val="3"/>
      <charset val="128"/>
    </font>
    <font>
      <sz val="10"/>
      <color theme="0" tint="-0.499984740745262"/>
      <name val="游ゴシック"/>
      <family val="3"/>
      <charset val="128"/>
    </font>
    <font>
      <sz val="7"/>
      <name val="游ゴシック"/>
      <family val="3"/>
      <charset val="128"/>
    </font>
    <font>
      <sz val="6"/>
      <name val="游ゴシック"/>
      <family val="3"/>
      <charset val="128"/>
    </font>
    <font>
      <sz val="18"/>
      <name val="游ゴシック"/>
      <family val="3"/>
      <charset val="128"/>
    </font>
    <font>
      <sz val="8"/>
      <name val="游ゴシック"/>
      <family val="3"/>
      <charset val="128"/>
    </font>
    <font>
      <b/>
      <sz val="16"/>
      <color indexed="10"/>
      <name val="MS P ゴシック"/>
      <family val="3"/>
      <charset val="128"/>
    </font>
    <font>
      <sz val="16"/>
      <color indexed="10"/>
      <name val="MS P ゴシック"/>
      <family val="3"/>
      <charset val="128"/>
    </font>
    <font>
      <sz val="16"/>
      <color indexed="81"/>
      <name val="MS P ゴシック"/>
      <family val="3"/>
      <charset val="128"/>
    </font>
    <font>
      <sz val="14"/>
      <color indexed="53"/>
      <name val="MS P ゴシック"/>
      <family val="3"/>
      <charset val="128"/>
    </font>
    <font>
      <sz val="14"/>
      <color indexed="81"/>
      <name val="MS P ゴシック"/>
      <family val="3"/>
      <charset val="128"/>
    </font>
    <font>
      <b/>
      <sz val="22"/>
      <name val="ＭＳ Ｐゴシック"/>
      <family val="3"/>
      <charset val="128"/>
    </font>
    <font>
      <b/>
      <sz val="12"/>
      <name val="ＭＳ Ｐゴシック"/>
      <family val="3"/>
      <charset val="128"/>
    </font>
    <font>
      <sz val="36"/>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24"/>
      <name val="ＭＳ Ｐゴシック"/>
      <family val="3"/>
      <charset val="128"/>
    </font>
    <font>
      <b/>
      <sz val="36"/>
      <name val="ＭＳ Ｐゴシック"/>
      <family val="3"/>
      <charset val="128"/>
    </font>
    <font>
      <sz val="18"/>
      <name val="ＭＳ Ｐゴシック"/>
      <family val="3"/>
      <charset val="128"/>
    </font>
    <font>
      <b/>
      <sz val="18"/>
      <name val="ＭＳ Ｐゴシック"/>
      <family val="3"/>
      <charset val="128"/>
    </font>
    <font>
      <b/>
      <sz val="48"/>
      <name val="ＭＳ Ｐゴシック"/>
      <family val="3"/>
      <charset val="128"/>
    </font>
    <font>
      <b/>
      <u/>
      <sz val="18"/>
      <name val="ＭＳ Ｐゴシック"/>
      <family val="3"/>
      <charset val="128"/>
    </font>
    <font>
      <b/>
      <sz val="26"/>
      <name val="ＭＳ Ｐゴシック"/>
      <family val="3"/>
      <charset val="128"/>
    </font>
    <font>
      <sz val="20"/>
      <color rgb="FF0070C0"/>
      <name val="ＭＳ Ｐゴシック"/>
      <family val="3"/>
      <charset val="128"/>
    </font>
    <font>
      <sz val="16"/>
      <color rgb="FF0070C0"/>
      <name val="ＭＳ Ｐゴシック"/>
      <family val="3"/>
      <charset val="128"/>
    </font>
    <font>
      <b/>
      <u/>
      <sz val="24"/>
      <color rgb="FF0070C0"/>
      <name val="ＭＳ Ｐゴシック"/>
      <family val="3"/>
      <charset val="128"/>
    </font>
    <font>
      <b/>
      <sz val="20"/>
      <color rgb="FF0070C0"/>
      <name val="ＭＳ Ｐゴシック"/>
      <family val="3"/>
      <charset val="128"/>
    </font>
    <font>
      <sz val="18"/>
      <color rgb="FF0070C0"/>
      <name val="ＭＳ Ｐゴシック"/>
      <family val="3"/>
      <charset val="128"/>
    </font>
    <font>
      <b/>
      <sz val="24"/>
      <color rgb="FF0070C0"/>
      <name val="ＭＳ Ｐゴシック"/>
      <family val="3"/>
      <charset val="128"/>
    </font>
    <font>
      <b/>
      <sz val="14"/>
      <name val="ＭＳ Ｐゴシック"/>
      <family val="3"/>
      <charset val="128"/>
    </font>
    <font>
      <sz val="14"/>
      <name val="ＭＳ Ｐゴシック"/>
      <family val="3"/>
      <charset val="128"/>
    </font>
    <font>
      <b/>
      <sz val="14"/>
      <color rgb="FFFF0000"/>
      <name val="ＭＳ Ｐゴシック"/>
      <family val="3"/>
      <charset val="128"/>
      <scheme val="minor"/>
    </font>
    <font>
      <b/>
      <u/>
      <sz val="16"/>
      <name val="ＭＳ Ｐゴシック"/>
      <family val="3"/>
      <charset val="128"/>
    </font>
    <font>
      <b/>
      <sz val="14"/>
      <color rgb="FFFF0000"/>
      <name val="ＭＳ Ｐゴシック"/>
      <family val="3"/>
      <charset val="128"/>
    </font>
    <font>
      <b/>
      <u/>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20"/>
      <name val="ＭＳ Ｐゴシック"/>
      <family val="3"/>
      <charset val="128"/>
    </font>
    <font>
      <u/>
      <sz val="12"/>
      <name val="ＭＳ Ｐゴシック"/>
      <family val="3"/>
      <charset val="128"/>
    </font>
    <font>
      <sz val="13"/>
      <name val="游ゴシック"/>
      <family val="3"/>
      <charset val="128"/>
    </font>
    <font>
      <sz val="24"/>
      <color theme="1"/>
      <name val="メイリオ"/>
      <family val="3"/>
      <charset val="128"/>
    </font>
    <font>
      <sz val="18"/>
      <color theme="1"/>
      <name val="メイリオ"/>
      <family val="3"/>
      <charset val="128"/>
    </font>
    <font>
      <sz val="9"/>
      <color theme="1"/>
      <name val="メイリオ"/>
      <family val="3"/>
      <charset val="128"/>
    </font>
    <font>
      <b/>
      <sz val="18"/>
      <color theme="1"/>
      <name val="メイリオ"/>
      <family val="3"/>
      <charset val="128"/>
    </font>
    <font>
      <sz val="11"/>
      <color theme="1"/>
      <name val="メイリオ"/>
      <family val="3"/>
      <charset val="128"/>
    </font>
    <font>
      <b/>
      <sz val="14"/>
      <name val="メイリオ"/>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13"/>
      <color theme="1"/>
      <name val="メイリオ"/>
      <family val="3"/>
      <charset val="128"/>
    </font>
    <font>
      <b/>
      <sz val="14"/>
      <color theme="0"/>
      <name val="メイリオ"/>
      <family val="3"/>
      <charset val="128"/>
    </font>
    <font>
      <sz val="10.6"/>
      <color theme="1"/>
      <name val="メイリオ"/>
      <family val="3"/>
      <charset val="128"/>
    </font>
    <font>
      <sz val="12"/>
      <color rgb="FFFF0000"/>
      <name val="メイリオ"/>
      <family val="3"/>
      <charset val="128"/>
    </font>
    <font>
      <b/>
      <u/>
      <sz val="16"/>
      <color rgb="FFFF0000"/>
      <name val="メイリオ"/>
      <family val="3"/>
      <charset val="128"/>
    </font>
    <font>
      <u/>
      <sz val="13"/>
      <color rgb="FFFF0000"/>
      <name val="メイリオ"/>
      <family val="3"/>
      <charset val="128"/>
    </font>
    <font>
      <b/>
      <sz val="12"/>
      <color theme="1"/>
      <name val="メイリオ"/>
      <family val="3"/>
      <charset val="128"/>
    </font>
    <font>
      <b/>
      <sz val="14"/>
      <color theme="1"/>
      <name val="メイリオ"/>
      <family val="3"/>
      <charset val="128"/>
    </font>
    <font>
      <b/>
      <sz val="13"/>
      <color rgb="FFFF0000"/>
      <name val="メイリオ"/>
      <family val="3"/>
      <charset val="128"/>
    </font>
    <font>
      <b/>
      <sz val="16"/>
      <color theme="1"/>
      <name val="メイリオ"/>
      <family val="3"/>
      <charset val="128"/>
    </font>
    <font>
      <b/>
      <sz val="12"/>
      <color rgb="FFFF0000"/>
      <name val="メイリオ"/>
      <family val="3"/>
      <charset val="128"/>
    </font>
    <font>
      <b/>
      <sz val="11"/>
      <name val="メイリオ"/>
      <family val="3"/>
      <charset val="128"/>
    </font>
    <font>
      <b/>
      <u val="double"/>
      <sz val="14"/>
      <color rgb="FFFF0000"/>
      <name val="メイリオ"/>
      <family val="3"/>
      <charset val="128"/>
    </font>
    <font>
      <b/>
      <u val="double"/>
      <sz val="16"/>
      <color rgb="FFFF0000"/>
      <name val="メイリオ"/>
      <family val="3"/>
      <charset val="128"/>
    </font>
    <font>
      <b/>
      <sz val="10.5"/>
      <name val="メイリオ"/>
      <family val="3"/>
      <charset val="128"/>
    </font>
    <font>
      <b/>
      <u val="double"/>
      <sz val="11"/>
      <color rgb="FFFF0000"/>
      <name val="メイリオ"/>
      <family val="3"/>
      <charset val="128"/>
    </font>
    <font>
      <b/>
      <sz val="16"/>
      <name val="メイリオ"/>
      <family val="3"/>
      <charset val="128"/>
    </font>
    <font>
      <b/>
      <sz val="12"/>
      <name val="メイリオ"/>
      <family val="3"/>
      <charset val="128"/>
    </font>
    <font>
      <b/>
      <sz val="11"/>
      <color theme="1"/>
      <name val="メイリオ"/>
      <family val="3"/>
      <charset val="128"/>
    </font>
    <font>
      <b/>
      <u/>
      <sz val="14"/>
      <color rgb="FFFF0000"/>
      <name val="メイリオ"/>
      <family val="3"/>
      <charset val="128"/>
    </font>
    <font>
      <b/>
      <sz val="10"/>
      <color theme="1"/>
      <name val="メイリオ"/>
      <family val="3"/>
      <charset val="128"/>
    </font>
    <font>
      <u val="double"/>
      <sz val="14"/>
      <color rgb="FFFF0000"/>
      <name val="メイリオ"/>
      <family val="3"/>
      <charset val="128"/>
    </font>
    <font>
      <b/>
      <sz val="14"/>
      <color rgb="FFFF0000"/>
      <name val="メイリオ"/>
      <family val="3"/>
      <charset val="128"/>
    </font>
    <font>
      <b/>
      <sz val="13"/>
      <color theme="1"/>
      <name val="メイリオ"/>
      <family val="3"/>
      <charset val="128"/>
    </font>
  </fonts>
  <fills count="14">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FFCCCC"/>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bottom style="thin">
        <color indexed="64"/>
      </bottom>
      <diagonal/>
    </border>
    <border>
      <left style="thin">
        <color theme="1" tint="0.499984740745262"/>
      </left>
      <right/>
      <top/>
      <bottom style="thin">
        <color indexed="64"/>
      </bottom>
      <diagonal/>
    </border>
    <border>
      <left style="thin">
        <color auto="1"/>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right style="mediumDashed">
        <color indexed="64"/>
      </right>
      <top/>
      <bottom/>
      <diagonal/>
    </border>
    <border>
      <left/>
      <right style="mediumDashed">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Dashed">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auto="1"/>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auto="1"/>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FF0000"/>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medium">
        <color indexed="64"/>
      </left>
      <right/>
      <top/>
      <bottom/>
      <diagonal/>
    </border>
    <border>
      <left style="thin">
        <color indexed="64"/>
      </left>
      <right style="dotted">
        <color indexed="64"/>
      </right>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top style="hair">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auto="1"/>
      </bottom>
      <diagonal/>
    </border>
    <border>
      <left/>
      <right style="medium">
        <color indexed="64"/>
      </right>
      <top style="medium">
        <color indexed="64"/>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style="thin">
        <color indexed="64"/>
      </left>
      <right/>
      <top style="medium">
        <color rgb="FFFF0000"/>
      </top>
      <bottom style="medium">
        <color indexed="64"/>
      </bottom>
      <diagonal/>
    </border>
    <border>
      <left/>
      <right style="medium">
        <color indexed="64"/>
      </right>
      <top style="medium">
        <color rgb="FFFF0000"/>
      </top>
      <bottom style="medium">
        <color indexed="64"/>
      </bottom>
      <diagonal/>
    </border>
  </borders>
  <cellStyleXfs count="14">
    <xf numFmtId="0" fontId="0" fillId="0" borderId="0"/>
    <xf numFmtId="0" fontId="13" fillId="0" borderId="0"/>
    <xf numFmtId="0" fontId="19" fillId="0" borderId="0"/>
    <xf numFmtId="0" fontId="7" fillId="0" borderId="0">
      <alignment vertical="center"/>
    </xf>
    <xf numFmtId="38" fontId="7" fillId="0" borderId="0" applyFont="0" applyFill="0" applyBorder="0" applyAlignment="0" applyProtection="0">
      <alignment vertical="center"/>
    </xf>
    <xf numFmtId="0" fontId="34"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9" fillId="0" borderId="0">
      <alignment vertical="center"/>
    </xf>
    <xf numFmtId="0" fontId="19" fillId="0" borderId="0">
      <alignment vertical="center"/>
    </xf>
    <xf numFmtId="0" fontId="2" fillId="0" borderId="0">
      <alignment vertical="center"/>
    </xf>
    <xf numFmtId="0" fontId="1" fillId="0" borderId="0">
      <alignment vertical="center"/>
    </xf>
  </cellStyleXfs>
  <cellXfs count="1082">
    <xf numFmtId="0" fontId="0" fillId="0" borderId="0" xfId="0"/>
    <xf numFmtId="0" fontId="9" fillId="0" borderId="0" xfId="0" applyFont="1" applyAlignment="1">
      <alignment vertical="center"/>
    </xf>
    <xf numFmtId="0" fontId="9" fillId="0" borderId="0" xfId="1" applyFont="1"/>
    <xf numFmtId="0" fontId="13" fillId="0" borderId="0" xfId="1"/>
    <xf numFmtId="0" fontId="11" fillId="0" borderId="0" xfId="1" applyFont="1" applyAlignment="1">
      <alignment horizontal="center" vertical="center"/>
    </xf>
    <xf numFmtId="0" fontId="11" fillId="0" borderId="0" xfId="1" applyFont="1" applyAlignment="1">
      <alignment horizontal="center" vertical="center"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27" fillId="2" borderId="0" xfId="3" applyFont="1" applyFill="1">
      <alignment vertical="center"/>
    </xf>
    <xf numFmtId="0" fontId="27" fillId="3" borderId="0" xfId="3" applyFont="1" applyFill="1">
      <alignment vertical="center"/>
    </xf>
    <xf numFmtId="0" fontId="27" fillId="4" borderId="15" xfId="3" applyFont="1" applyFill="1" applyBorder="1">
      <alignment vertical="center"/>
    </xf>
    <xf numFmtId="0" fontId="27" fillId="4" borderId="16" xfId="3" applyFont="1" applyFill="1" applyBorder="1">
      <alignment vertical="center"/>
    </xf>
    <xf numFmtId="0" fontId="27" fillId="4" borderId="17" xfId="3" applyFont="1" applyFill="1" applyBorder="1">
      <alignment vertical="center"/>
    </xf>
    <xf numFmtId="0" fontId="27" fillId="4" borderId="18" xfId="3" applyFont="1" applyFill="1" applyBorder="1">
      <alignment vertical="center"/>
    </xf>
    <xf numFmtId="0" fontId="27" fillId="4" borderId="0" xfId="3" applyFont="1" applyFill="1">
      <alignment vertical="center"/>
    </xf>
    <xf numFmtId="0" fontId="27" fillId="4" borderId="19" xfId="3" applyFont="1" applyFill="1" applyBorder="1">
      <alignment vertical="center"/>
    </xf>
    <xf numFmtId="0" fontId="27" fillId="3" borderId="20" xfId="3" applyFont="1" applyFill="1" applyBorder="1">
      <alignment vertical="center"/>
    </xf>
    <xf numFmtId="0" fontId="27" fillId="4" borderId="21" xfId="3" applyFont="1" applyFill="1" applyBorder="1">
      <alignment vertical="center"/>
    </xf>
    <xf numFmtId="0" fontId="27" fillId="4" borderId="22" xfId="3" applyFont="1" applyFill="1" applyBorder="1">
      <alignment vertical="center"/>
    </xf>
    <xf numFmtId="0" fontId="28" fillId="4" borderId="22" xfId="3" applyFont="1" applyFill="1" applyBorder="1">
      <alignment vertical="center"/>
    </xf>
    <xf numFmtId="0" fontId="27" fillId="4" borderId="23" xfId="3" applyFont="1" applyFill="1" applyBorder="1">
      <alignment vertical="center"/>
    </xf>
    <xf numFmtId="0" fontId="27" fillId="4" borderId="24" xfId="3" applyFont="1" applyFill="1" applyBorder="1">
      <alignment vertical="center"/>
    </xf>
    <xf numFmtId="0" fontId="27" fillId="4" borderId="8" xfId="3" applyFont="1" applyFill="1" applyBorder="1">
      <alignment vertical="center"/>
    </xf>
    <xf numFmtId="0" fontId="27" fillId="4" borderId="25" xfId="3" applyFont="1" applyFill="1" applyBorder="1">
      <alignment vertical="center"/>
    </xf>
    <xf numFmtId="0" fontId="29" fillId="4" borderId="0" xfId="3" applyFont="1" applyFill="1">
      <alignment vertical="center"/>
    </xf>
    <xf numFmtId="0" fontId="27" fillId="3" borderId="20" xfId="3" applyFont="1" applyFill="1" applyBorder="1" applyAlignment="1">
      <alignment horizontal="center" vertical="center"/>
    </xf>
    <xf numFmtId="0" fontId="27" fillId="4" borderId="0" xfId="3" applyFont="1" applyFill="1" applyAlignment="1">
      <alignment horizontal="center" vertical="center"/>
    </xf>
    <xf numFmtId="0" fontId="27" fillId="4" borderId="18" xfId="3" applyFont="1" applyFill="1" applyBorder="1" applyAlignment="1">
      <alignment horizontal="center" vertical="center"/>
    </xf>
    <xf numFmtId="0" fontId="27" fillId="4" borderId="19" xfId="3" applyFont="1" applyFill="1" applyBorder="1" applyAlignment="1">
      <alignment horizontal="center" vertical="center"/>
    </xf>
    <xf numFmtId="0" fontId="30" fillId="4" borderId="22" xfId="3" applyFont="1" applyFill="1" applyBorder="1">
      <alignment vertical="center"/>
    </xf>
    <xf numFmtId="0" fontId="27" fillId="4" borderId="0" xfId="3" applyFont="1" applyFill="1" applyAlignment="1">
      <alignment vertical="top"/>
    </xf>
    <xf numFmtId="38" fontId="27" fillId="2" borderId="0" xfId="4" applyFont="1" applyFill="1">
      <alignment vertical="center"/>
    </xf>
    <xf numFmtId="0" fontId="31" fillId="3" borderId="0" xfId="3" applyFont="1" applyFill="1">
      <alignment vertical="center"/>
    </xf>
    <xf numFmtId="0" fontId="31" fillId="3" borderId="0" xfId="3" applyFont="1" applyFill="1" applyAlignment="1">
      <alignment horizontal="right" vertical="center"/>
    </xf>
    <xf numFmtId="0" fontId="33" fillId="3" borderId="0" xfId="3" applyFont="1" applyFill="1">
      <alignment vertical="center"/>
    </xf>
    <xf numFmtId="0" fontId="14" fillId="0" borderId="0" xfId="0" applyFont="1" applyAlignment="1">
      <alignment horizontal="left" vertical="center"/>
    </xf>
    <xf numFmtId="0" fontId="15" fillId="0" borderId="0" xfId="1" applyFont="1" applyAlignment="1">
      <alignment horizontal="center" vertical="center" wrapText="1"/>
    </xf>
    <xf numFmtId="0" fontId="0" fillId="0" borderId="0" xfId="0"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15" fillId="0" borderId="8" xfId="1" applyFont="1" applyBorder="1" applyAlignment="1">
      <alignment horizontal="left" vertical="center" wrapText="1"/>
    </xf>
    <xf numFmtId="0" fontId="15" fillId="0" borderId="8" xfId="1" applyFont="1" applyBorder="1" applyAlignment="1">
      <alignment horizontal="left" vertical="center"/>
    </xf>
    <xf numFmtId="0" fontId="13" fillId="0" borderId="0" xfId="1" applyAlignment="1">
      <alignment horizontal="left"/>
    </xf>
    <xf numFmtId="0" fontId="9" fillId="0" borderId="0" xfId="1" applyFont="1" applyAlignment="1">
      <alignment horizontal="left"/>
    </xf>
    <xf numFmtId="0" fontId="9" fillId="0" borderId="0" xfId="0" applyFont="1" applyAlignment="1">
      <alignment horizontal="left" vertical="center"/>
    </xf>
    <xf numFmtId="0" fontId="15" fillId="0" borderId="1" xfId="0" applyFont="1" applyBorder="1" applyAlignment="1">
      <alignment horizontal="left" vertical="center"/>
    </xf>
    <xf numFmtId="0" fontId="15" fillId="0" borderId="0" xfId="0" applyFont="1" applyAlignment="1">
      <alignment horizontal="left" vertical="center"/>
    </xf>
    <xf numFmtId="0" fontId="36" fillId="6" borderId="0" xfId="2" applyFont="1" applyFill="1" applyAlignment="1">
      <alignment horizontal="left" vertical="top"/>
    </xf>
    <xf numFmtId="0" fontId="36" fillId="0" borderId="0" xfId="2" applyFont="1" applyAlignment="1">
      <alignment horizontal="left" vertical="top"/>
    </xf>
    <xf numFmtId="0" fontId="37" fillId="0" borderId="0" xfId="2" applyFont="1"/>
    <xf numFmtId="0" fontId="38" fillId="6" borderId="0" xfId="2" applyFont="1" applyFill="1" applyAlignment="1">
      <alignment horizontal="center" wrapText="1"/>
    </xf>
    <xf numFmtId="0" fontId="36" fillId="6" borderId="0" xfId="2" applyFont="1" applyFill="1" applyAlignment="1">
      <alignment horizontal="left"/>
    </xf>
    <xf numFmtId="0" fontId="39" fillId="6" borderId="0" xfId="2" applyFont="1" applyFill="1" applyAlignment="1">
      <alignment horizontal="left" vertical="center"/>
    </xf>
    <xf numFmtId="0" fontId="40" fillId="6" borderId="0" xfId="2" applyFont="1" applyFill="1" applyAlignment="1">
      <alignment horizontal="left" vertical="center"/>
    </xf>
    <xf numFmtId="0" fontId="41" fillId="6" borderId="0" xfId="2" applyFont="1" applyFill="1" applyAlignment="1">
      <alignment horizontal="center" vertical="top"/>
    </xf>
    <xf numFmtId="0" fontId="48" fillId="6" borderId="0" xfId="2" applyFont="1" applyFill="1" applyAlignment="1">
      <alignment horizontal="right" vertical="top" wrapText="1"/>
    </xf>
    <xf numFmtId="0" fontId="49" fillId="6" borderId="0" xfId="2" applyFont="1" applyFill="1" applyAlignment="1">
      <alignment horizontal="right" vertical="top"/>
    </xf>
    <xf numFmtId="0" fontId="55" fillId="6" borderId="0" xfId="2" applyFont="1" applyFill="1" applyAlignment="1">
      <alignment horizontal="left" vertical="top"/>
    </xf>
    <xf numFmtId="0" fontId="37" fillId="3" borderId="32" xfId="2" applyFont="1" applyFill="1" applyBorder="1"/>
    <xf numFmtId="0" fontId="52" fillId="6" borderId="0" xfId="2" applyFont="1" applyFill="1" applyAlignment="1">
      <alignment horizontal="right" vertical="top" wrapText="1"/>
    </xf>
    <xf numFmtId="0" fontId="58" fillId="6" borderId="0" xfId="2" applyFont="1" applyFill="1" applyAlignment="1">
      <alignment horizontal="left" vertical="top"/>
    </xf>
    <xf numFmtId="0" fontId="61" fillId="6" borderId="0" xfId="2" applyFont="1" applyFill="1" applyAlignment="1">
      <alignment horizontal="center" vertical="top" wrapText="1"/>
    </xf>
    <xf numFmtId="0" fontId="13" fillId="0" borderId="0" xfId="0" applyFont="1" applyAlignment="1">
      <alignment vertical="center"/>
    </xf>
    <xf numFmtId="0" fontId="13" fillId="0" borderId="4" xfId="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8" xfId="5" applyFont="1" applyBorder="1" applyAlignment="1">
      <alignment horizontal="left"/>
    </xf>
    <xf numFmtId="0" fontId="9" fillId="0" borderId="8" xfId="5" applyFont="1" applyBorder="1" applyAlignment="1">
      <alignment horizontal="center"/>
    </xf>
    <xf numFmtId="0" fontId="11" fillId="0" borderId="0" xfId="5" applyFont="1" applyAlignment="1">
      <alignment horizontal="center" vertical="center" wrapText="1"/>
    </xf>
    <xf numFmtId="0" fontId="10" fillId="0" borderId="5" xfId="5" applyFont="1" applyBorder="1" applyAlignment="1">
      <alignment vertical="center" wrapText="1"/>
    </xf>
    <xf numFmtId="0" fontId="9" fillId="0" borderId="0" xfId="5" applyFont="1" applyAlignment="1">
      <alignment horizontal="left"/>
    </xf>
    <xf numFmtId="0" fontId="11" fillId="4" borderId="5" xfId="5" applyFont="1" applyFill="1" applyBorder="1" applyAlignment="1" applyProtection="1">
      <alignment vertical="center" wrapText="1"/>
      <protection locked="0"/>
    </xf>
    <xf numFmtId="0" fontId="11" fillId="4" borderId="0" xfId="5" applyFont="1" applyFill="1" applyAlignment="1" applyProtection="1">
      <alignment vertical="center" wrapText="1"/>
      <protection locked="0"/>
    </xf>
    <xf numFmtId="0" fontId="11" fillId="4" borderId="4" xfId="5" applyFont="1" applyFill="1" applyBorder="1" applyAlignment="1" applyProtection="1">
      <alignment vertical="center" wrapText="1"/>
      <protection locked="0"/>
    </xf>
    <xf numFmtId="0" fontId="13" fillId="4" borderId="6" xfId="0" applyFont="1" applyFill="1" applyBorder="1" applyAlignment="1" applyProtection="1">
      <alignment vertical="center"/>
      <protection locked="0"/>
    </xf>
    <xf numFmtId="0" fontId="13" fillId="4" borderId="8" xfId="0" applyFont="1" applyFill="1" applyBorder="1" applyAlignment="1" applyProtection="1">
      <alignment vertical="center"/>
      <protection locked="0"/>
    </xf>
    <xf numFmtId="0" fontId="13" fillId="4" borderId="7" xfId="0" applyFont="1" applyFill="1" applyBorder="1" applyAlignment="1" applyProtection="1">
      <alignment vertical="center"/>
      <protection locked="0"/>
    </xf>
    <xf numFmtId="0" fontId="11" fillId="4" borderId="8" xfId="5" applyFont="1" applyFill="1" applyBorder="1" applyAlignment="1" applyProtection="1">
      <alignment vertical="center" wrapText="1"/>
      <protection locked="0"/>
    </xf>
    <xf numFmtId="0" fontId="63" fillId="0" borderId="0" xfId="0" applyFont="1" applyAlignment="1">
      <alignment horizontal="center" vertical="center"/>
    </xf>
    <xf numFmtId="0" fontId="50" fillId="3" borderId="32" xfId="2" applyFont="1" applyFill="1" applyBorder="1" applyAlignment="1">
      <alignment horizontal="left" vertical="center"/>
    </xf>
    <xf numFmtId="0" fontId="15" fillId="0" borderId="12" xfId="1" applyFont="1" applyBorder="1" applyAlignment="1">
      <alignment vertical="center"/>
    </xf>
    <xf numFmtId="0" fontId="17" fillId="0" borderId="0" xfId="1" applyFont="1" applyAlignment="1">
      <alignment vertical="center" wrapText="1"/>
    </xf>
    <xf numFmtId="0" fontId="44" fillId="6" borderId="0" xfId="2" applyFont="1" applyFill="1" applyAlignment="1">
      <alignment horizontal="right" vertical="center"/>
    </xf>
    <xf numFmtId="0" fontId="45" fillId="6" borderId="0" xfId="2" applyFont="1" applyFill="1" applyAlignment="1">
      <alignment horizontal="left" vertical="center"/>
    </xf>
    <xf numFmtId="0" fontId="56" fillId="6" borderId="0" xfId="2" applyFont="1" applyFill="1" applyAlignment="1">
      <alignment horizontal="left"/>
    </xf>
    <xf numFmtId="0" fontId="59" fillId="6" borderId="0" xfId="2" applyFont="1" applyFill="1" applyAlignment="1">
      <alignment horizontal="left" vertical="center"/>
    </xf>
    <xf numFmtId="0" fontId="59" fillId="6" borderId="0" xfId="2" applyFont="1" applyFill="1" applyAlignment="1">
      <alignment horizontal="right" vertical="center"/>
    </xf>
    <xf numFmtId="0" fontId="38" fillId="6" borderId="0" xfId="2" applyFont="1" applyFill="1" applyAlignment="1">
      <alignment horizontal="left"/>
    </xf>
    <xf numFmtId="0" fontId="41" fillId="6" borderId="1" xfId="2" applyFont="1" applyFill="1" applyBorder="1" applyAlignment="1">
      <alignment horizontal="center" vertical="center"/>
    </xf>
    <xf numFmtId="0" fontId="36" fillId="3" borderId="0" xfId="2" applyFont="1" applyFill="1" applyAlignment="1">
      <alignment horizontal="left"/>
    </xf>
    <xf numFmtId="0" fontId="36" fillId="3" borderId="32" xfId="2" applyFont="1" applyFill="1" applyBorder="1" applyAlignment="1">
      <alignment horizontal="left"/>
    </xf>
    <xf numFmtId="0" fontId="37" fillId="0" borderId="6" xfId="2" applyFont="1" applyBorder="1"/>
    <xf numFmtId="0" fontId="37" fillId="0" borderId="8" xfId="2" applyFont="1" applyBorder="1"/>
    <xf numFmtId="0" fontId="36" fillId="3" borderId="8" xfId="2" applyFont="1" applyFill="1" applyBorder="1" applyAlignment="1">
      <alignment horizontal="left" vertical="top"/>
    </xf>
    <xf numFmtId="0" fontId="37" fillId="3" borderId="8" xfId="2" applyFont="1" applyFill="1" applyBorder="1"/>
    <xf numFmtId="0" fontId="37" fillId="3" borderId="33" xfId="2" applyFont="1" applyFill="1" applyBorder="1"/>
    <xf numFmtId="0" fontId="37" fillId="0" borderId="34" xfId="2" applyFont="1" applyBorder="1" applyAlignment="1">
      <alignment horizontal="center" vertical="center"/>
    </xf>
    <xf numFmtId="0" fontId="36" fillId="6" borderId="6" xfId="2" applyFont="1" applyFill="1" applyBorder="1" applyAlignment="1">
      <alignment horizontal="left" vertical="top"/>
    </xf>
    <xf numFmtId="0" fontId="37" fillId="3" borderId="9" xfId="2" applyFont="1" applyFill="1" applyBorder="1"/>
    <xf numFmtId="0" fontId="37" fillId="3" borderId="12" xfId="2" applyFont="1" applyFill="1" applyBorder="1"/>
    <xf numFmtId="0" fontId="37" fillId="0" borderId="9" xfId="2" applyFont="1" applyBorder="1"/>
    <xf numFmtId="0" fontId="50" fillId="3" borderId="35" xfId="2" applyFont="1" applyFill="1" applyBorder="1" applyAlignment="1">
      <alignment horizontal="left" vertical="center"/>
    </xf>
    <xf numFmtId="0" fontId="37" fillId="3" borderId="6" xfId="2" applyFont="1" applyFill="1" applyBorder="1"/>
    <xf numFmtId="0" fontId="37" fillId="0" borderId="12" xfId="2" applyFont="1" applyBorder="1"/>
    <xf numFmtId="0" fontId="64" fillId="0" borderId="6" xfId="2" applyFont="1" applyBorder="1" applyAlignment="1">
      <alignment horizontal="center" vertical="center"/>
    </xf>
    <xf numFmtId="0" fontId="57" fillId="0" borderId="39" xfId="2" applyFont="1" applyBorder="1" applyAlignment="1">
      <alignment horizontal="center" vertical="center" shrinkToFit="1"/>
    </xf>
    <xf numFmtId="178" fontId="35" fillId="0" borderId="4" xfId="5" applyNumberFormat="1" applyFont="1" applyBorder="1" applyAlignment="1">
      <alignment vertical="center" wrapText="1"/>
    </xf>
    <xf numFmtId="0" fontId="11" fillId="0" borderId="5" xfId="5" applyFont="1" applyBorder="1" applyAlignment="1">
      <alignment vertical="center" wrapText="1"/>
    </xf>
    <xf numFmtId="0" fontId="11" fillId="0" borderId="4" xfId="5" applyFont="1" applyBorder="1" applyAlignment="1">
      <alignment vertical="center" wrapText="1"/>
    </xf>
    <xf numFmtId="0" fontId="11" fillId="0" borderId="8" xfId="5" applyFont="1" applyBorder="1" applyAlignment="1">
      <alignment vertical="center" wrapText="1"/>
    </xf>
    <xf numFmtId="178" fontId="35" fillId="0" borderId="8" xfId="5" applyNumberFormat="1" applyFont="1" applyBorder="1" applyAlignment="1">
      <alignment vertical="center" wrapText="1"/>
    </xf>
    <xf numFmtId="0" fontId="13" fillId="0" borderId="6" xfId="1" applyBorder="1" applyProtection="1">
      <protection locked="0"/>
    </xf>
    <xf numFmtId="0" fontId="13" fillId="0" borderId="8" xfId="1" applyBorder="1" applyProtection="1">
      <protection locked="0"/>
    </xf>
    <xf numFmtId="0" fontId="9" fillId="0" borderId="8" xfId="1" applyFont="1" applyBorder="1" applyProtection="1">
      <protection locked="0"/>
    </xf>
    <xf numFmtId="0" fontId="3" fillId="0" borderId="0" xfId="9">
      <alignment vertical="center"/>
    </xf>
    <xf numFmtId="0" fontId="68" fillId="0" borderId="12" xfId="9" applyFont="1" applyBorder="1" applyAlignment="1">
      <alignment vertical="top" wrapText="1"/>
    </xf>
    <xf numFmtId="0" fontId="3" fillId="0" borderId="11" xfId="9" applyBorder="1">
      <alignment vertical="center"/>
    </xf>
    <xf numFmtId="0" fontId="70" fillId="0" borderId="11" xfId="9" applyFont="1" applyBorder="1" applyAlignment="1">
      <alignment horizontal="left" vertical="top"/>
    </xf>
    <xf numFmtId="0" fontId="68" fillId="0" borderId="12" xfId="9" applyFont="1" applyBorder="1" applyAlignment="1">
      <alignment horizontal="left" vertical="top" wrapText="1"/>
    </xf>
    <xf numFmtId="0" fontId="3" fillId="0" borderId="12" xfId="9" applyBorder="1" applyAlignment="1">
      <alignment horizontal="right" vertical="center"/>
    </xf>
    <xf numFmtId="0" fontId="3" fillId="0" borderId="0" xfId="9" applyAlignment="1">
      <alignment horizontal="right" vertical="center"/>
    </xf>
    <xf numFmtId="0" fontId="69" fillId="0" borderId="0" xfId="9" applyFont="1">
      <alignment vertical="center"/>
    </xf>
    <xf numFmtId="0" fontId="68" fillId="0" borderId="0" xfId="9" applyFont="1" applyAlignment="1">
      <alignment vertical="top" wrapText="1"/>
    </xf>
    <xf numFmtId="0" fontId="68" fillId="0" borderId="0" xfId="9" applyFont="1" applyAlignment="1">
      <alignment horizontal="left" vertical="top" wrapText="1"/>
    </xf>
    <xf numFmtId="0" fontId="70" fillId="0" borderId="0" xfId="9" applyFont="1" applyAlignment="1">
      <alignment horizontal="left" vertical="top"/>
    </xf>
    <xf numFmtId="0" fontId="68" fillId="0" borderId="0" xfId="9" applyFont="1" applyAlignment="1">
      <alignment horizontal="right" vertical="center" wrapText="1"/>
    </xf>
    <xf numFmtId="0" fontId="68" fillId="0" borderId="0" xfId="9" applyFont="1" applyAlignment="1">
      <alignment horizontal="left" vertical="top"/>
    </xf>
    <xf numFmtId="0" fontId="68" fillId="0" borderId="0" xfId="9" applyFont="1" applyAlignment="1">
      <alignment horizontal="center" vertical="center"/>
    </xf>
    <xf numFmtId="0" fontId="68" fillId="0" borderId="0" xfId="9" applyFont="1" applyAlignment="1">
      <alignment horizontal="center" vertical="top"/>
    </xf>
    <xf numFmtId="0" fontId="68" fillId="0" borderId="5" xfId="9" applyFont="1" applyBorder="1">
      <alignment vertical="center"/>
    </xf>
    <xf numFmtId="0" fontId="68" fillId="0" borderId="0" xfId="9" applyFont="1">
      <alignment vertical="center"/>
    </xf>
    <xf numFmtId="0" fontId="94" fillId="0" borderId="0" xfId="11" applyFont="1" applyAlignment="1">
      <alignment horizontal="center" vertical="center"/>
    </xf>
    <xf numFmtId="0" fontId="95" fillId="0" borderId="0" xfId="11" applyFont="1" applyAlignment="1">
      <alignment horizontal="center" vertical="center"/>
    </xf>
    <xf numFmtId="49" fontId="96" fillId="0" borderId="0" xfId="11" applyNumberFormat="1" applyFont="1" applyAlignment="1">
      <alignment horizontal="center" vertical="center" shrinkToFit="1"/>
    </xf>
    <xf numFmtId="0" fontId="19" fillId="0" borderId="0" xfId="11">
      <alignment vertical="center"/>
    </xf>
    <xf numFmtId="0" fontId="98" fillId="0" borderId="0" xfId="11" applyFont="1">
      <alignment vertical="center"/>
    </xf>
    <xf numFmtId="0" fontId="99" fillId="0" borderId="0" xfId="11" applyFont="1">
      <alignment vertical="center"/>
    </xf>
    <xf numFmtId="0" fontId="100" fillId="0" borderId="0" xfId="11" applyFont="1">
      <alignment vertical="center"/>
    </xf>
    <xf numFmtId="0" fontId="100" fillId="0" borderId="0" xfId="11" applyFont="1" applyAlignment="1">
      <alignment vertical="center" shrinkToFit="1"/>
    </xf>
    <xf numFmtId="0" fontId="95" fillId="0" borderId="0" xfId="11" applyFont="1">
      <alignment vertical="center"/>
    </xf>
    <xf numFmtId="0" fontId="100" fillId="0" borderId="0" xfId="11" applyFont="1" applyAlignment="1">
      <alignment horizontal="center" vertical="center"/>
    </xf>
    <xf numFmtId="0" fontId="97" fillId="0" borderId="0" xfId="11" applyFont="1" applyAlignment="1">
      <alignment horizontal="left" vertical="center"/>
    </xf>
    <xf numFmtId="0" fontId="19" fillId="0" borderId="0" xfId="11" applyAlignment="1">
      <alignment horizontal="left" vertical="center"/>
    </xf>
    <xf numFmtId="0" fontId="114" fillId="0" borderId="0" xfId="11" applyFont="1" applyAlignment="1">
      <alignment vertical="top" wrapText="1"/>
    </xf>
    <xf numFmtId="0" fontId="114" fillId="0" borderId="0" xfId="11" applyFont="1" applyAlignment="1">
      <alignment horizontal="left" vertical="center"/>
    </xf>
    <xf numFmtId="0" fontId="115" fillId="0" borderId="0" xfId="11" applyFont="1" applyAlignment="1">
      <alignment horizontal="left" vertical="center"/>
    </xf>
    <xf numFmtId="0" fontId="114" fillId="0" borderId="0" xfId="11" applyFont="1">
      <alignment vertical="center"/>
    </xf>
    <xf numFmtId="0" fontId="114" fillId="0" borderId="0" xfId="11" applyFont="1" applyAlignment="1">
      <alignment horizontal="center" vertical="center"/>
    </xf>
    <xf numFmtId="0" fontId="117" fillId="0" borderId="0" xfId="11" applyFont="1" applyAlignment="1">
      <alignment horizontal="left" vertical="center"/>
    </xf>
    <xf numFmtId="0" fontId="19" fillId="0" borderId="0" xfId="12" applyFont="1">
      <alignment vertical="center"/>
    </xf>
    <xf numFmtId="0" fontId="98" fillId="0" borderId="0" xfId="11" applyFont="1" applyAlignment="1">
      <alignment horizontal="left" vertical="center"/>
    </xf>
    <xf numFmtId="0" fontId="95" fillId="0" borderId="0" xfId="11" applyFont="1" applyAlignment="1">
      <alignment horizontal="left" vertical="center"/>
    </xf>
    <xf numFmtId="0" fontId="100" fillId="0" borderId="0" xfId="11" applyFont="1" applyAlignment="1">
      <alignment horizontal="left" vertical="center"/>
    </xf>
    <xf numFmtId="0" fontId="95" fillId="0" borderId="0" xfId="11" applyFont="1" applyAlignment="1"/>
    <xf numFmtId="0" fontId="119" fillId="0" borderId="0" xfId="11" applyFont="1" applyAlignment="1">
      <alignment horizontal="left" vertical="center"/>
    </xf>
    <xf numFmtId="0" fontId="120" fillId="0" borderId="0" xfId="11" applyFont="1" applyAlignment="1">
      <alignment vertical="center" wrapText="1"/>
    </xf>
    <xf numFmtId="0" fontId="118" fillId="0" borderId="0" xfId="11" applyFont="1">
      <alignment vertical="center"/>
    </xf>
    <xf numFmtId="0" fontId="97" fillId="0" borderId="8" xfId="12" applyFont="1" applyBorder="1" applyAlignment="1">
      <alignment vertical="center" wrapText="1"/>
    </xf>
    <xf numFmtId="0" fontId="115" fillId="0" borderId="0" xfId="11" applyFont="1">
      <alignment vertical="center"/>
    </xf>
    <xf numFmtId="0" fontId="123" fillId="0" borderId="0" xfId="11" applyFont="1" applyAlignment="1">
      <alignment horizontal="center" vertical="center"/>
    </xf>
    <xf numFmtId="0" fontId="19" fillId="8" borderId="6" xfId="11" applyFill="1" applyBorder="1" applyAlignment="1">
      <alignment horizontal="center" vertical="center"/>
    </xf>
    <xf numFmtId="0" fontId="19" fillId="8" borderId="14" xfId="11" applyFill="1" applyBorder="1" applyAlignment="1">
      <alignment horizontal="center" vertical="center"/>
    </xf>
    <xf numFmtId="0" fontId="19" fillId="8" borderId="14" xfId="11" applyFill="1" applyBorder="1" applyAlignment="1">
      <alignment horizontal="center" vertical="center" wrapText="1"/>
    </xf>
    <xf numFmtId="0" fontId="121" fillId="0" borderId="0" xfId="11" applyFont="1" applyAlignment="1">
      <alignment horizontal="center" vertical="center" wrapText="1"/>
    </xf>
    <xf numFmtId="0" fontId="123" fillId="0" borderId="10" xfId="11" applyFont="1" applyBorder="1" applyAlignment="1">
      <alignment horizontal="center" vertical="center" wrapText="1"/>
    </xf>
    <xf numFmtId="0" fontId="97" fillId="0" borderId="0" xfId="11" applyFont="1" applyAlignment="1">
      <alignment horizontal="center" vertical="center"/>
    </xf>
    <xf numFmtId="0" fontId="99" fillId="0" borderId="0" xfId="11" applyFont="1" applyAlignment="1">
      <alignment horizontal="center" vertical="center" wrapText="1"/>
    </xf>
    <xf numFmtId="0" fontId="123" fillId="0" borderId="11" xfId="11" applyFont="1" applyBorder="1" applyAlignment="1">
      <alignment vertical="center" wrapText="1"/>
    </xf>
    <xf numFmtId="0" fontId="123" fillId="0" borderId="70" xfId="11" applyFont="1" applyBorder="1" applyAlignment="1">
      <alignment vertical="center" wrapText="1"/>
    </xf>
    <xf numFmtId="0" fontId="123" fillId="0" borderId="7" xfId="11" applyFont="1" applyBorder="1" applyAlignment="1">
      <alignment vertical="center" wrapText="1"/>
    </xf>
    <xf numFmtId="0" fontId="115" fillId="0" borderId="0" xfId="11" applyFont="1" applyAlignment="1">
      <alignment horizontal="center" vertical="center"/>
    </xf>
    <xf numFmtId="0" fontId="123" fillId="0" borderId="0" xfId="11" applyFont="1" applyAlignment="1">
      <alignment horizontal="center" vertical="center" wrapText="1"/>
    </xf>
    <xf numFmtId="0" fontId="123" fillId="0" borderId="0" xfId="11" applyFont="1" applyAlignment="1">
      <alignment vertical="center" wrapText="1"/>
    </xf>
    <xf numFmtId="0" fontId="124" fillId="0" borderId="0" xfId="11" applyFont="1" applyAlignment="1">
      <alignment horizontal="center" vertical="center"/>
    </xf>
    <xf numFmtId="0" fontId="95" fillId="10" borderId="100" xfId="11" applyFont="1" applyFill="1" applyBorder="1">
      <alignment vertical="center"/>
    </xf>
    <xf numFmtId="0" fontId="97" fillId="10" borderId="31" xfId="11" applyFont="1" applyFill="1" applyBorder="1">
      <alignment vertical="center"/>
    </xf>
    <xf numFmtId="0" fontId="97" fillId="10" borderId="101" xfId="11" applyFont="1" applyFill="1" applyBorder="1">
      <alignment vertical="center"/>
    </xf>
    <xf numFmtId="0" fontId="97" fillId="0" borderId="0" xfId="11" applyFont="1">
      <alignment vertical="center"/>
    </xf>
    <xf numFmtId="0" fontId="95" fillId="10" borderId="89" xfId="11" applyFont="1" applyFill="1" applyBorder="1">
      <alignment vertical="center"/>
    </xf>
    <xf numFmtId="0" fontId="97" fillId="10" borderId="0" xfId="11" applyFont="1" applyFill="1">
      <alignment vertical="center"/>
    </xf>
    <xf numFmtId="0" fontId="97" fillId="10" borderId="83" xfId="11" applyFont="1" applyFill="1" applyBorder="1">
      <alignment vertical="center"/>
    </xf>
    <xf numFmtId="0" fontId="97" fillId="10" borderId="89" xfId="11" applyFont="1" applyFill="1" applyBorder="1">
      <alignment vertical="center"/>
    </xf>
    <xf numFmtId="0" fontId="97" fillId="10" borderId="0" xfId="11" applyFont="1" applyFill="1" applyAlignment="1">
      <alignment horizontal="right" vertical="center"/>
    </xf>
    <xf numFmtId="0" fontId="97" fillId="10" borderId="8" xfId="11" applyFont="1" applyFill="1" applyBorder="1">
      <alignment vertical="center"/>
    </xf>
    <xf numFmtId="0" fontId="97" fillId="10" borderId="102" xfId="11" applyFont="1" applyFill="1" applyBorder="1">
      <alignment vertical="center"/>
    </xf>
    <xf numFmtId="0" fontId="97" fillId="10" borderId="30" xfId="11" applyFont="1" applyFill="1" applyBorder="1">
      <alignment vertical="center"/>
    </xf>
    <xf numFmtId="0" fontId="97" fillId="10" borderId="98" xfId="11"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68" fillId="0" borderId="5" xfId="9" applyFont="1" applyBorder="1" applyAlignment="1">
      <alignment horizontal="center" vertical="center" wrapText="1"/>
    </xf>
    <xf numFmtId="0" fontId="68" fillId="0" borderId="10" xfId="9" applyFont="1" applyBorder="1" applyAlignment="1">
      <alignment horizontal="center" vertical="center" wrapText="1"/>
    </xf>
    <xf numFmtId="0" fontId="16" fillId="5" borderId="1" xfId="0" applyFont="1" applyFill="1" applyBorder="1" applyAlignment="1" applyProtection="1">
      <alignment horizontal="center" vertical="center"/>
      <protection locked="0"/>
    </xf>
    <xf numFmtId="0" fontId="16" fillId="5" borderId="3" xfId="0" applyFont="1" applyFill="1" applyBorder="1" applyAlignment="1" applyProtection="1">
      <alignment horizontal="center" vertical="center"/>
      <protection locked="0"/>
    </xf>
    <xf numFmtId="0" fontId="76" fillId="5" borderId="1" xfId="0" applyFont="1" applyFill="1" applyBorder="1" applyAlignment="1" applyProtection="1">
      <alignment horizontal="center" vertical="center"/>
      <protection locked="0"/>
    </xf>
    <xf numFmtId="0" fontId="9" fillId="5" borderId="9" xfId="0" applyFont="1" applyFill="1" applyBorder="1" applyAlignment="1" applyProtection="1">
      <alignment vertical="center"/>
      <protection locked="0"/>
    </xf>
    <xf numFmtId="0" fontId="9" fillId="5" borderId="5" xfId="0" applyFont="1" applyFill="1" applyBorder="1" applyAlignment="1" applyProtection="1">
      <alignment vertical="center"/>
      <protection locked="0"/>
    </xf>
    <xf numFmtId="0" fontId="24" fillId="5" borderId="5" xfId="0" applyFont="1" applyFill="1" applyBorder="1" applyAlignment="1" applyProtection="1">
      <alignment horizontal="center" vertical="center"/>
      <protection locked="0"/>
    </xf>
    <xf numFmtId="0" fontId="18" fillId="5" borderId="5"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9" fillId="5" borderId="2"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0" fillId="5" borderId="4" xfId="0" applyFill="1" applyBorder="1" applyAlignment="1" applyProtection="1">
      <alignment vertical="center"/>
      <protection locked="0"/>
    </xf>
    <xf numFmtId="0" fontId="16" fillId="5" borderId="0" xfId="0" applyFont="1" applyFill="1" applyAlignment="1" applyProtection="1">
      <alignment horizontal="center" vertical="center"/>
      <protection locked="0"/>
    </xf>
    <xf numFmtId="0" fontId="9" fillId="5" borderId="0" xfId="0" applyFont="1" applyFill="1" applyAlignment="1" applyProtection="1">
      <alignment vertical="center"/>
      <protection locked="0"/>
    </xf>
    <xf numFmtId="0" fontId="18" fillId="5" borderId="0" xfId="0" applyFont="1" applyFill="1" applyAlignment="1" applyProtection="1">
      <alignment horizontal="center" vertical="center"/>
      <protection locked="0"/>
    </xf>
    <xf numFmtId="0" fontId="15" fillId="5" borderId="0" xfId="0" applyFont="1" applyFill="1" applyAlignment="1" applyProtection="1">
      <alignment vertical="center"/>
      <protection locked="0"/>
    </xf>
    <xf numFmtId="0" fontId="15" fillId="5" borderId="0" xfId="0" applyFont="1" applyFill="1" applyAlignment="1" applyProtection="1">
      <alignment horizontal="center" vertical="center"/>
      <protection locked="0"/>
    </xf>
    <xf numFmtId="0" fontId="17" fillId="5" borderId="0" xfId="0" applyFont="1" applyFill="1" applyAlignment="1" applyProtection="1">
      <alignment vertical="center"/>
      <protection locked="0"/>
    </xf>
    <xf numFmtId="0" fontId="18" fillId="5" borderId="4"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15" fillId="5" borderId="4" xfId="0" applyFont="1" applyFill="1" applyBorder="1" applyAlignment="1" applyProtection="1">
      <alignment vertical="center"/>
      <protection locked="0"/>
    </xf>
    <xf numFmtId="0" fontId="15" fillId="5" borderId="4" xfId="0" applyFont="1" applyFill="1" applyBorder="1" applyAlignment="1" applyProtection="1">
      <alignment horizontal="center" vertical="center"/>
      <protection locked="0"/>
    </xf>
    <xf numFmtId="0" fontId="17" fillId="5" borderId="4" xfId="0" applyFont="1" applyFill="1" applyBorder="1" applyAlignment="1" applyProtection="1">
      <alignment vertical="center"/>
      <protection locked="0"/>
    </xf>
    <xf numFmtId="0" fontId="17" fillId="0" borderId="0" xfId="0" applyFont="1" applyAlignment="1">
      <alignment horizontal="center" vertical="center"/>
    </xf>
    <xf numFmtId="0" fontId="15" fillId="0" borderId="0" xfId="1" applyFont="1" applyAlignment="1">
      <alignment horizontal="left"/>
    </xf>
    <xf numFmtId="0" fontId="17" fillId="0" borderId="0" xfId="0" applyFont="1" applyAlignment="1">
      <alignment vertical="center"/>
    </xf>
    <xf numFmtId="0" fontId="13" fillId="0" borderId="0" xfId="0" applyFont="1" applyAlignment="1">
      <alignment horizontal="left" vertical="center"/>
    </xf>
    <xf numFmtId="0" fontId="15" fillId="0" borderId="0" xfId="1" applyFont="1"/>
    <xf numFmtId="0" fontId="16" fillId="0" borderId="0" xfId="1" applyFont="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7" fillId="0" borderId="0" xfId="1" applyFont="1"/>
    <xf numFmtId="0" fontId="15" fillId="0" borderId="0" xfId="1" applyFont="1" applyAlignment="1">
      <alignment horizontal="center" vertical="center"/>
    </xf>
    <xf numFmtId="0" fontId="14" fillId="0" borderId="0" xfId="1" applyFont="1" applyAlignment="1">
      <alignment horizontal="left" vertical="center"/>
    </xf>
    <xf numFmtId="0" fontId="15" fillId="0" borderId="0" xfId="1" applyFont="1" applyAlignment="1">
      <alignment vertical="center"/>
    </xf>
    <xf numFmtId="0" fontId="14" fillId="0" borderId="0" xfId="1" applyFont="1" applyAlignment="1">
      <alignment vertical="center"/>
    </xf>
    <xf numFmtId="0" fontId="14" fillId="0" borderId="0" xfId="1" applyFont="1"/>
    <xf numFmtId="185" fontId="15" fillId="0" borderId="0" xfId="1" applyNumberFormat="1" applyFont="1"/>
    <xf numFmtId="0" fontId="67" fillId="0" borderId="0" xfId="0" applyFont="1" applyAlignment="1">
      <alignment horizontal="center" vertical="center"/>
    </xf>
    <xf numFmtId="185" fontId="16" fillId="0" borderId="1" xfId="0" applyNumberFormat="1" applyFont="1" applyBorder="1" applyAlignment="1">
      <alignment horizontal="center" vertical="center"/>
    </xf>
    <xf numFmtId="184" fontId="16" fillId="0" borderId="4" xfId="0" applyNumberFormat="1" applyFont="1" applyBorder="1" applyAlignment="1">
      <alignment horizontal="center" vertical="center"/>
    </xf>
    <xf numFmtId="184" fontId="16" fillId="0" borderId="0" xfId="1" applyNumberFormat="1" applyFont="1" applyAlignment="1">
      <alignment horizontal="left" vertical="center"/>
    </xf>
    <xf numFmtId="0" fontId="15" fillId="0" borderId="0" xfId="1" applyFont="1" applyAlignment="1">
      <alignment horizontal="center"/>
    </xf>
    <xf numFmtId="0" fontId="14" fillId="0" borderId="0" xfId="0" applyFont="1" applyAlignment="1">
      <alignment vertical="center"/>
    </xf>
    <xf numFmtId="184" fontId="15" fillId="0" borderId="3" xfId="0" applyNumberFormat="1" applyFont="1" applyBorder="1" applyAlignment="1">
      <alignment horizontal="center" vertical="center"/>
    </xf>
    <xf numFmtId="0" fontId="14" fillId="0" borderId="0" xfId="0" applyFont="1" applyAlignment="1">
      <alignment horizontal="center" vertical="center"/>
    </xf>
    <xf numFmtId="0" fontId="17" fillId="0" borderId="0" xfId="1" applyFont="1" applyAlignment="1">
      <alignment horizontal="center"/>
    </xf>
    <xf numFmtId="185" fontId="16" fillId="0" borderId="4" xfId="0" applyNumberFormat="1" applyFont="1" applyBorder="1" applyAlignment="1">
      <alignment horizontal="center" vertical="center"/>
    </xf>
    <xf numFmtId="0" fontId="15" fillId="0" borderId="0" xfId="0" applyFont="1" applyAlignment="1">
      <alignment vertical="center"/>
    </xf>
    <xf numFmtId="184" fontId="16" fillId="0" borderId="0" xfId="1" applyNumberFormat="1" applyFont="1" applyAlignment="1">
      <alignment horizontal="center" vertical="center"/>
    </xf>
    <xf numFmtId="0" fontId="0" fillId="3" borderId="0" xfId="0" applyFill="1" applyAlignment="1">
      <alignment vertical="center"/>
    </xf>
    <xf numFmtId="0" fontId="11" fillId="3" borderId="0" xfId="1" applyFont="1" applyFill="1" applyAlignment="1">
      <alignment horizontal="center" vertical="center" wrapText="1"/>
    </xf>
    <xf numFmtId="0" fontId="11" fillId="3" borderId="0" xfId="1" applyFont="1" applyFill="1" applyAlignment="1">
      <alignment horizontal="center" vertical="center"/>
    </xf>
    <xf numFmtId="0" fontId="15" fillId="3" borderId="0" xfId="0" applyFont="1" applyFill="1" applyAlignment="1">
      <alignment horizontal="left"/>
    </xf>
    <xf numFmtId="0" fontId="15" fillId="3" borderId="0" xfId="0" applyFont="1" applyFill="1" applyAlignment="1">
      <alignment horizontal="center" vertical="center"/>
    </xf>
    <xf numFmtId="0" fontId="14" fillId="3" borderId="0" xfId="0" applyFont="1" applyFill="1" applyAlignment="1">
      <alignment horizontal="center" vertical="center"/>
    </xf>
    <xf numFmtId="176" fontId="15" fillId="3" borderId="0" xfId="0" applyNumberFormat="1" applyFont="1" applyFill="1" applyAlignment="1">
      <alignment horizontal="center" vertical="center"/>
    </xf>
    <xf numFmtId="0" fontId="15" fillId="3" borderId="10" xfId="0" applyFont="1" applyFill="1" applyBorder="1" applyAlignment="1">
      <alignment horizontal="center" vertical="center"/>
    </xf>
    <xf numFmtId="0" fontId="15" fillId="3" borderId="5" xfId="0" applyFont="1" applyFill="1" applyBorder="1" applyAlignment="1">
      <alignment horizontal="center" vertical="center"/>
    </xf>
    <xf numFmtId="0" fontId="0" fillId="3" borderId="10" xfId="0" applyFill="1" applyBorder="1" applyAlignment="1">
      <alignment vertical="center"/>
    </xf>
    <xf numFmtId="0" fontId="23" fillId="3" borderId="11" xfId="0" applyFont="1" applyFill="1" applyBorder="1" applyAlignment="1">
      <alignment vertical="center"/>
    </xf>
    <xf numFmtId="0" fontId="23" fillId="3" borderId="0" xfId="0" applyFont="1" applyFill="1" applyAlignment="1">
      <alignment vertical="center"/>
    </xf>
    <xf numFmtId="0" fontId="15" fillId="3" borderId="7" xfId="0" applyFont="1" applyFill="1" applyBorder="1" applyAlignment="1">
      <alignment horizontal="center" vertical="center"/>
    </xf>
    <xf numFmtId="0" fontId="0" fillId="3" borderId="11" xfId="0" applyFill="1" applyBorder="1" applyAlignment="1">
      <alignment vertical="center"/>
    </xf>
    <xf numFmtId="0" fontId="26" fillId="3" borderId="2" xfId="0" applyFont="1" applyFill="1" applyBorder="1" applyAlignment="1" applyProtection="1">
      <alignment horizontal="left" vertical="center"/>
      <protection locked="0"/>
    </xf>
    <xf numFmtId="0" fontId="26" fillId="3" borderId="4" xfId="0"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textRotation="255" shrinkToFit="1"/>
      <protection locked="0"/>
    </xf>
    <xf numFmtId="0" fontId="25" fillId="3" borderId="1" xfId="0" applyFont="1" applyFill="1" applyBorder="1" applyAlignment="1" applyProtection="1">
      <alignment horizontal="left" vertical="center" textRotation="255"/>
      <protection locked="0"/>
    </xf>
    <xf numFmtId="0" fontId="25" fillId="3" borderId="1" xfId="0" applyFont="1" applyFill="1" applyBorder="1" applyAlignment="1" applyProtection="1">
      <alignment horizontal="left" vertical="top" textRotation="255"/>
      <protection locked="0"/>
    </xf>
    <xf numFmtId="0" fontId="25" fillId="3" borderId="1" xfId="0" applyFont="1" applyFill="1" applyBorder="1" applyAlignment="1" applyProtection="1">
      <alignment horizontal="center" vertical="center" textRotation="255"/>
      <protection locked="0"/>
    </xf>
    <xf numFmtId="0" fontId="26" fillId="3" borderId="4" xfId="0" applyFont="1" applyFill="1" applyBorder="1" applyAlignment="1" applyProtection="1">
      <alignment vertical="center"/>
      <protection locked="0"/>
    </xf>
    <xf numFmtId="0" fontId="26" fillId="3" borderId="3" xfId="0" applyFont="1" applyFill="1" applyBorder="1" applyAlignment="1" applyProtection="1">
      <alignment vertical="center"/>
      <protection locked="0"/>
    </xf>
    <xf numFmtId="0" fontId="26" fillId="3" borderId="0" xfId="0" applyFont="1" applyFill="1" applyAlignment="1">
      <alignment horizontal="left" vertical="center"/>
    </xf>
    <xf numFmtId="0" fontId="25" fillId="3" borderId="2" xfId="0" applyFont="1" applyFill="1" applyBorder="1" applyAlignment="1" applyProtection="1">
      <alignment horizontal="center" vertical="center" textRotation="255"/>
      <protection locked="0"/>
    </xf>
    <xf numFmtId="0" fontId="25" fillId="3" borderId="4" xfId="0" applyFont="1" applyFill="1" applyBorder="1" applyAlignment="1" applyProtection="1">
      <alignment vertical="top"/>
      <protection locked="0"/>
    </xf>
    <xf numFmtId="0" fontId="25" fillId="3" borderId="4" xfId="0" applyFont="1" applyFill="1" applyBorder="1" applyAlignment="1" applyProtection="1">
      <alignment vertical="center"/>
      <protection locked="0"/>
    </xf>
    <xf numFmtId="0" fontId="25" fillId="3" borderId="4" xfId="0" applyFont="1" applyFill="1" applyBorder="1" applyAlignment="1" applyProtection="1">
      <alignment vertical="center" textRotation="255"/>
      <protection locked="0"/>
    </xf>
    <xf numFmtId="0" fontId="15" fillId="3" borderId="0" xfId="0" applyFont="1" applyFill="1" applyAlignment="1">
      <alignment horizontal="center"/>
    </xf>
    <xf numFmtId="0" fontId="14" fillId="3" borderId="0" xfId="0" applyFont="1" applyFill="1" applyAlignment="1">
      <alignment horizontal="center"/>
    </xf>
    <xf numFmtId="176" fontId="15" fillId="3" borderId="0" xfId="0" applyNumberFormat="1" applyFont="1" applyFill="1" applyAlignment="1">
      <alignment horizontal="center"/>
    </xf>
    <xf numFmtId="0" fontId="0" fillId="3" borderId="0" xfId="0" applyFill="1"/>
    <xf numFmtId="0" fontId="18" fillId="3" borderId="0" xfId="0" applyFont="1" applyFill="1" applyAlignment="1">
      <alignment horizontal="center" vertical="center"/>
    </xf>
    <xf numFmtId="0" fontId="16" fillId="3" borderId="0" xfId="0" applyFont="1" applyFill="1" applyAlignment="1">
      <alignment horizontal="center" vertical="center"/>
    </xf>
    <xf numFmtId="0" fontId="15" fillId="3" borderId="0" xfId="0" applyFont="1" applyFill="1" applyAlignment="1">
      <alignment vertical="center"/>
    </xf>
    <xf numFmtId="0" fontId="17" fillId="3" borderId="0" xfId="0" applyFont="1" applyFill="1" applyAlignment="1">
      <alignment vertical="center"/>
    </xf>
    <xf numFmtId="0" fontId="17" fillId="3" borderId="0" xfId="1" applyFont="1" applyFill="1"/>
    <xf numFmtId="0" fontId="14" fillId="3" borderId="0" xfId="1" applyFont="1" applyFill="1" applyAlignment="1">
      <alignment horizontal="left" vertical="center"/>
    </xf>
    <xf numFmtId="0" fontId="13" fillId="3" borderId="0" xfId="1" applyFill="1"/>
    <xf numFmtId="0" fontId="9" fillId="3" borderId="0" xfId="1" applyFont="1" applyFill="1"/>
    <xf numFmtId="0" fontId="9" fillId="3" borderId="0" xfId="0" applyFont="1" applyFill="1" applyAlignment="1">
      <alignment vertical="center"/>
    </xf>
    <xf numFmtId="0" fontId="77" fillId="0" borderId="30" xfId="2" applyFont="1" applyBorder="1" applyAlignment="1">
      <alignment vertical="center"/>
    </xf>
    <xf numFmtId="0" fontId="78" fillId="0" borderId="0" xfId="2" applyFont="1" applyAlignment="1">
      <alignment horizontal="center" vertical="center" shrinkToFit="1"/>
    </xf>
    <xf numFmtId="0" fontId="78" fillId="0" borderId="30" xfId="2" applyFont="1" applyBorder="1" applyAlignment="1">
      <alignment horizontal="distributed" vertical="center"/>
    </xf>
    <xf numFmtId="0" fontId="78" fillId="0" borderId="30" xfId="2" applyFont="1" applyBorder="1" applyAlignment="1">
      <alignment horizontal="center" vertical="center" shrinkToFit="1"/>
    </xf>
    <xf numFmtId="0" fontId="78" fillId="0" borderId="30" xfId="2" applyFont="1" applyBorder="1" applyAlignment="1">
      <alignment horizontal="center" vertical="center"/>
    </xf>
    <xf numFmtId="0" fontId="82" fillId="0" borderId="0" xfId="2" applyFont="1"/>
    <xf numFmtId="0" fontId="83" fillId="0" borderId="63" xfId="2" applyFont="1" applyBorder="1" applyAlignment="1">
      <alignment vertical="center" wrapText="1"/>
    </xf>
    <xf numFmtId="0" fontId="84" fillId="0" borderId="66" xfId="2" applyFont="1" applyBorder="1" applyAlignment="1">
      <alignment horizontal="left" vertical="center" wrapText="1"/>
    </xf>
    <xf numFmtId="0" fontId="37" fillId="0" borderId="0" xfId="2" applyFont="1" applyAlignment="1">
      <alignment horizontal="center"/>
    </xf>
    <xf numFmtId="0" fontId="83" fillId="0" borderId="68" xfId="2" applyFont="1" applyBorder="1" applyAlignment="1">
      <alignment vertical="center" wrapText="1"/>
    </xf>
    <xf numFmtId="0" fontId="84" fillId="0" borderId="71" xfId="2" applyFont="1" applyBorder="1" applyAlignment="1">
      <alignment horizontal="left" vertical="center" wrapText="1"/>
    </xf>
    <xf numFmtId="0" fontId="81" fillId="0" borderId="76" xfId="2" applyFont="1" applyBorder="1" applyAlignment="1">
      <alignment horizontal="center" vertical="center" textRotation="255" wrapText="1"/>
    </xf>
    <xf numFmtId="0" fontId="83" fillId="0" borderId="80" xfId="2" applyFont="1" applyBorder="1" applyAlignment="1">
      <alignment vertical="center" wrapText="1"/>
    </xf>
    <xf numFmtId="0" fontId="84" fillId="0" borderId="82" xfId="2" applyFont="1" applyBorder="1" applyAlignment="1">
      <alignment horizontal="left" vertical="center" wrapText="1"/>
    </xf>
    <xf numFmtId="0" fontId="83" fillId="0" borderId="72" xfId="2" applyFont="1" applyBorder="1" applyAlignment="1">
      <alignment vertical="center" wrapText="1"/>
    </xf>
    <xf numFmtId="0" fontId="84" fillId="0" borderId="75" xfId="2" applyFont="1" applyBorder="1" applyAlignment="1">
      <alignment horizontal="left" vertical="center" wrapText="1"/>
    </xf>
    <xf numFmtId="0" fontId="83" fillId="0" borderId="12" xfId="2" applyFont="1" applyBorder="1" applyAlignment="1">
      <alignment vertical="center" wrapText="1"/>
    </xf>
    <xf numFmtId="0" fontId="84" fillId="0" borderId="83" xfId="2" applyFont="1" applyBorder="1" applyAlignment="1">
      <alignment horizontal="left" vertical="center" wrapText="1"/>
    </xf>
    <xf numFmtId="0" fontId="83" fillId="0" borderId="72" xfId="2" applyFont="1" applyBorder="1" applyAlignment="1">
      <alignment horizontal="right" vertical="center" wrapText="1"/>
    </xf>
    <xf numFmtId="0" fontId="84" fillId="0" borderId="75" xfId="2" applyFont="1" applyBorder="1" applyAlignment="1">
      <alignment horizontal="center" vertical="center" wrapText="1"/>
    </xf>
    <xf numFmtId="0" fontId="83" fillId="0" borderId="6" xfId="2" applyFont="1" applyBorder="1" applyAlignment="1">
      <alignment vertical="center" wrapText="1"/>
    </xf>
    <xf numFmtId="0" fontId="84" fillId="0" borderId="95" xfId="2" applyFont="1" applyBorder="1" applyAlignment="1">
      <alignment horizontal="left" vertical="center" wrapText="1"/>
    </xf>
    <xf numFmtId="0" fontId="83" fillId="0" borderId="96" xfId="2" applyFont="1" applyBorder="1" applyAlignment="1">
      <alignment vertical="center" wrapText="1"/>
    </xf>
    <xf numFmtId="0" fontId="84" fillId="0" borderId="98" xfId="2" applyFont="1" applyBorder="1" applyAlignment="1">
      <alignment horizontal="left" vertical="center" wrapText="1"/>
    </xf>
    <xf numFmtId="0" fontId="83" fillId="0" borderId="30" xfId="2" applyFont="1" applyBorder="1" applyAlignment="1">
      <alignment horizontal="right" vertical="center" wrapText="1"/>
    </xf>
    <xf numFmtId="0" fontId="37" fillId="0" borderId="0" xfId="2" applyFont="1" applyAlignment="1">
      <alignment horizontal="left"/>
    </xf>
    <xf numFmtId="0" fontId="83" fillId="5" borderId="63" xfId="2" applyFont="1" applyFill="1" applyBorder="1" applyAlignment="1" applyProtection="1">
      <alignment vertical="center" wrapText="1"/>
      <protection locked="0"/>
    </xf>
    <xf numFmtId="0" fontId="84" fillId="5" borderId="65" xfId="2" applyFont="1" applyFill="1" applyBorder="1" applyAlignment="1" applyProtection="1">
      <alignment vertical="center" wrapText="1"/>
      <protection locked="0"/>
    </xf>
    <xf numFmtId="0" fontId="37" fillId="5" borderId="63" xfId="2" applyFont="1" applyFill="1" applyBorder="1" applyAlignment="1" applyProtection="1">
      <alignment vertical="center" wrapText="1"/>
      <protection locked="0"/>
    </xf>
    <xf numFmtId="0" fontId="84" fillId="5" borderId="65" xfId="2" applyFont="1" applyFill="1" applyBorder="1" applyAlignment="1" applyProtection="1">
      <alignment horizontal="left" vertical="center" wrapText="1"/>
      <protection locked="0"/>
    </xf>
    <xf numFmtId="0" fontId="37" fillId="5" borderId="63" xfId="2" applyFont="1" applyFill="1" applyBorder="1" applyAlignment="1" applyProtection="1">
      <alignment horizontal="right" vertical="center" wrapText="1"/>
      <protection locked="0"/>
    </xf>
    <xf numFmtId="0" fontId="83" fillId="5" borderId="68" xfId="2" applyFont="1" applyFill="1" applyBorder="1" applyAlignment="1" applyProtection="1">
      <alignment vertical="center" wrapText="1"/>
      <protection locked="0"/>
    </xf>
    <xf numFmtId="0" fontId="84" fillId="5" borderId="70" xfId="2" applyFont="1" applyFill="1" applyBorder="1" applyAlignment="1" applyProtection="1">
      <alignment vertical="center" wrapText="1"/>
      <protection locked="0"/>
    </xf>
    <xf numFmtId="0" fontId="37" fillId="5" borderId="68" xfId="2" applyFont="1" applyFill="1" applyBorder="1" applyAlignment="1" applyProtection="1">
      <alignment vertical="center" wrapText="1"/>
      <protection locked="0"/>
    </xf>
    <xf numFmtId="0" fontId="84" fillId="5" borderId="70" xfId="2" applyFont="1" applyFill="1" applyBorder="1" applyAlignment="1" applyProtection="1">
      <alignment horizontal="left" vertical="center" wrapText="1"/>
      <protection locked="0"/>
    </xf>
    <xf numFmtId="0" fontId="37" fillId="5" borderId="68" xfId="2" applyFont="1" applyFill="1" applyBorder="1" applyAlignment="1" applyProtection="1">
      <alignment horizontal="right" vertical="center" wrapText="1"/>
      <protection locked="0"/>
    </xf>
    <xf numFmtId="0" fontId="37" fillId="5" borderId="72" xfId="2" applyFont="1" applyFill="1" applyBorder="1" applyAlignment="1" applyProtection="1">
      <alignment horizontal="center" vertical="center" wrapText="1"/>
      <protection locked="0"/>
    </xf>
    <xf numFmtId="0" fontId="83" fillId="5" borderId="80" xfId="2" applyFont="1" applyFill="1" applyBorder="1" applyAlignment="1" applyProtection="1">
      <alignment vertical="center" wrapText="1"/>
      <protection locked="0"/>
    </xf>
    <xf numFmtId="0" fontId="84" fillId="5" borderId="81" xfId="2" applyFont="1" applyFill="1" applyBorder="1" applyAlignment="1" applyProtection="1">
      <alignment vertical="center" wrapText="1"/>
      <protection locked="0"/>
    </xf>
    <xf numFmtId="0" fontId="37" fillId="5" borderId="80" xfId="2" applyFont="1" applyFill="1" applyBorder="1" applyAlignment="1" applyProtection="1">
      <alignment vertical="center" wrapText="1"/>
      <protection locked="0"/>
    </xf>
    <xf numFmtId="0" fontId="84" fillId="5" borderId="81" xfId="2" applyFont="1" applyFill="1" applyBorder="1" applyAlignment="1" applyProtection="1">
      <alignment horizontal="left" vertical="center" wrapText="1"/>
      <protection locked="0"/>
    </xf>
    <xf numFmtId="0" fontId="37" fillId="5" borderId="80" xfId="2" applyFont="1" applyFill="1" applyBorder="1" applyAlignment="1" applyProtection="1">
      <alignment horizontal="center" vertical="center" wrapText="1"/>
      <protection locked="0"/>
    </xf>
    <xf numFmtId="0" fontId="83" fillId="5" borderId="63" xfId="2" applyFont="1" applyFill="1" applyBorder="1" applyAlignment="1" applyProtection="1">
      <alignment horizontal="right" vertical="center" wrapText="1"/>
      <protection locked="0"/>
    </xf>
    <xf numFmtId="0" fontId="83" fillId="5" borderId="72" xfId="2" applyFont="1" applyFill="1" applyBorder="1" applyAlignment="1" applyProtection="1">
      <alignment vertical="center" wrapText="1"/>
      <protection locked="0"/>
    </xf>
    <xf numFmtId="0" fontId="84" fillId="5" borderId="74" xfId="2" applyFont="1" applyFill="1" applyBorder="1" applyAlignment="1" applyProtection="1">
      <alignment vertical="center" wrapText="1"/>
      <protection locked="0"/>
    </xf>
    <xf numFmtId="0" fontId="37" fillId="5" borderId="72" xfId="2" applyFont="1" applyFill="1" applyBorder="1" applyAlignment="1" applyProtection="1">
      <alignment vertical="center" wrapText="1"/>
      <protection locked="0"/>
    </xf>
    <xf numFmtId="0" fontId="84" fillId="5" borderId="74" xfId="2" applyFont="1" applyFill="1" applyBorder="1" applyAlignment="1" applyProtection="1">
      <alignment horizontal="left" vertical="center" wrapText="1"/>
      <protection locked="0"/>
    </xf>
    <xf numFmtId="0" fontId="83" fillId="5" borderId="72" xfId="2" applyFont="1" applyFill="1" applyBorder="1" applyAlignment="1" applyProtection="1">
      <alignment horizontal="right" vertical="center" wrapText="1"/>
      <protection locked="0"/>
    </xf>
    <xf numFmtId="0" fontId="83" fillId="5" borderId="12" xfId="2" applyFont="1" applyFill="1" applyBorder="1" applyAlignment="1" applyProtection="1">
      <alignment vertical="center" wrapText="1"/>
      <protection locked="0"/>
    </xf>
    <xf numFmtId="0" fontId="84" fillId="5" borderId="11" xfId="2" applyFont="1" applyFill="1" applyBorder="1" applyAlignment="1" applyProtection="1">
      <alignment vertical="center" wrapText="1"/>
      <protection locked="0"/>
    </xf>
    <xf numFmtId="0" fontId="37" fillId="5" borderId="12" xfId="2" applyFont="1" applyFill="1" applyBorder="1" applyAlignment="1" applyProtection="1">
      <alignment vertical="center" wrapText="1"/>
      <protection locked="0"/>
    </xf>
    <xf numFmtId="0" fontId="84" fillId="5" borderId="11" xfId="2" applyFont="1" applyFill="1" applyBorder="1" applyAlignment="1" applyProtection="1">
      <alignment horizontal="left" vertical="center" wrapText="1"/>
      <protection locked="0"/>
    </xf>
    <xf numFmtId="0" fontId="83" fillId="5" borderId="68" xfId="2" applyFont="1" applyFill="1" applyBorder="1" applyAlignment="1" applyProtection="1">
      <alignment horizontal="center" vertical="center" wrapText="1"/>
      <protection locked="0"/>
    </xf>
    <xf numFmtId="0" fontId="83" fillId="5" borderId="12" xfId="2" applyFont="1" applyFill="1" applyBorder="1" applyAlignment="1" applyProtection="1">
      <alignment horizontal="right" vertical="center" wrapText="1"/>
      <protection locked="0"/>
    </xf>
    <xf numFmtId="0" fontId="83" fillId="5" borderId="6" xfId="2" applyFont="1" applyFill="1" applyBorder="1" applyAlignment="1" applyProtection="1">
      <alignment vertical="center" wrapText="1"/>
      <protection locked="0"/>
    </xf>
    <xf numFmtId="0" fontId="84" fillId="5" borderId="7" xfId="2" applyFont="1" applyFill="1" applyBorder="1" applyAlignment="1" applyProtection="1">
      <alignment vertical="center" wrapText="1"/>
      <protection locked="0"/>
    </xf>
    <xf numFmtId="0" fontId="37" fillId="5" borderId="6" xfId="2" applyFont="1" applyFill="1" applyBorder="1" applyAlignment="1" applyProtection="1">
      <alignment vertical="center" wrapText="1"/>
      <protection locked="0"/>
    </xf>
    <xf numFmtId="0" fontId="84" fillId="5" borderId="7" xfId="2" applyFont="1" applyFill="1" applyBorder="1" applyAlignment="1" applyProtection="1">
      <alignment horizontal="left" vertical="center" wrapText="1"/>
      <protection locked="0"/>
    </xf>
    <xf numFmtId="0" fontId="37" fillId="5" borderId="6" xfId="2" applyFont="1" applyFill="1" applyBorder="1" applyAlignment="1" applyProtection="1">
      <alignment horizontal="center" vertical="center" wrapText="1"/>
      <protection locked="0"/>
    </xf>
    <xf numFmtId="0" fontId="83" fillId="5" borderId="96" xfId="2" applyFont="1" applyFill="1" applyBorder="1" applyAlignment="1" applyProtection="1">
      <alignment vertical="center" wrapText="1"/>
      <protection locked="0"/>
    </xf>
    <xf numFmtId="0" fontId="84" fillId="5" borderId="97" xfId="2" applyFont="1" applyFill="1" applyBorder="1" applyAlignment="1" applyProtection="1">
      <alignment vertical="center" wrapText="1"/>
      <protection locked="0"/>
    </xf>
    <xf numFmtId="0" fontId="37" fillId="5" borderId="96" xfId="2" applyFont="1" applyFill="1" applyBorder="1" applyAlignment="1" applyProtection="1">
      <alignment vertical="center" wrapText="1"/>
      <protection locked="0"/>
    </xf>
    <xf numFmtId="0" fontId="84" fillId="5" borderId="97" xfId="2" applyFont="1" applyFill="1" applyBorder="1" applyAlignment="1" applyProtection="1">
      <alignment horizontal="left" vertical="center" wrapText="1"/>
      <protection locked="0"/>
    </xf>
    <xf numFmtId="0" fontId="37" fillId="5" borderId="96" xfId="2" applyFont="1" applyFill="1" applyBorder="1" applyAlignment="1" applyProtection="1">
      <alignment horizontal="center" vertical="center" wrapText="1"/>
      <protection locked="0"/>
    </xf>
    <xf numFmtId="0" fontId="83" fillId="5" borderId="30" xfId="2" applyFont="1" applyFill="1" applyBorder="1" applyAlignment="1" applyProtection="1">
      <alignment vertical="center" wrapText="1"/>
      <protection locked="0"/>
    </xf>
    <xf numFmtId="0" fontId="37" fillId="5" borderId="30" xfId="2" applyFont="1" applyFill="1" applyBorder="1" applyAlignment="1" applyProtection="1">
      <alignment vertical="center" wrapText="1"/>
      <protection locked="0"/>
    </xf>
    <xf numFmtId="0" fontId="84" fillId="5" borderId="30" xfId="2" applyFont="1" applyFill="1" applyBorder="1" applyAlignment="1" applyProtection="1">
      <alignment vertical="center" wrapText="1"/>
      <protection locked="0"/>
    </xf>
    <xf numFmtId="0" fontId="83" fillId="5" borderId="96" xfId="2" applyFont="1" applyFill="1" applyBorder="1" applyAlignment="1" applyProtection="1">
      <alignment horizontal="right" vertical="center" wrapText="1"/>
      <protection locked="0"/>
    </xf>
    <xf numFmtId="0" fontId="3" fillId="0" borderId="8" xfId="9" applyBorder="1">
      <alignment vertical="center"/>
    </xf>
    <xf numFmtId="0" fontId="68" fillId="0" borderId="7" xfId="9" applyFont="1" applyBorder="1" applyAlignment="1">
      <alignment vertical="center" wrapText="1"/>
    </xf>
    <xf numFmtId="0" fontId="69" fillId="5" borderId="0" xfId="9" applyFont="1" applyFill="1" applyAlignment="1" applyProtection="1">
      <alignment horizontal="center" vertical="top" wrapText="1"/>
      <protection locked="0"/>
    </xf>
    <xf numFmtId="0" fontId="69" fillId="5" borderId="0" xfId="9" applyFont="1" applyFill="1" applyAlignment="1" applyProtection="1">
      <alignment horizontal="center" vertical="top"/>
      <protection locked="0"/>
    </xf>
    <xf numFmtId="0" fontId="68" fillId="5" borderId="0" xfId="9" applyFont="1" applyFill="1" applyAlignment="1" applyProtection="1">
      <alignment vertical="center" wrapText="1"/>
      <protection locked="0"/>
    </xf>
    <xf numFmtId="0" fontId="3" fillId="5" borderId="0" xfId="9" applyFill="1" applyProtection="1">
      <alignment vertical="center"/>
      <protection locked="0"/>
    </xf>
    <xf numFmtId="49" fontId="70" fillId="5" borderId="0" xfId="9" applyNumberFormat="1" applyFont="1" applyFill="1" applyAlignment="1" applyProtection="1">
      <alignment horizontal="right" vertical="top"/>
      <protection locked="0"/>
    </xf>
    <xf numFmtId="0" fontId="70" fillId="5" borderId="0" xfId="9" applyFont="1" applyFill="1" applyAlignment="1" applyProtection="1">
      <alignment horizontal="center" vertical="top"/>
      <protection locked="0"/>
    </xf>
    <xf numFmtId="0" fontId="68" fillId="5" borderId="9" xfId="9" applyFont="1" applyFill="1" applyBorder="1" applyAlignment="1" applyProtection="1">
      <alignment horizontal="center" vertical="center"/>
      <protection locked="0"/>
    </xf>
    <xf numFmtId="0" fontId="68" fillId="5" borderId="5" xfId="9" applyFont="1" applyFill="1" applyBorder="1" applyAlignment="1" applyProtection="1">
      <alignment horizontal="center" vertical="center"/>
      <protection locked="0"/>
    </xf>
    <xf numFmtId="0" fontId="3" fillId="5" borderId="8" xfId="9" applyFill="1" applyBorder="1" applyProtection="1">
      <alignment vertical="center"/>
      <protection locked="0"/>
    </xf>
    <xf numFmtId="0" fontId="71" fillId="5" borderId="8" xfId="9" applyFont="1" applyFill="1" applyBorder="1" applyAlignment="1" applyProtection="1">
      <alignment horizontal="left"/>
      <protection locked="0"/>
    </xf>
    <xf numFmtId="0" fontId="71" fillId="5" borderId="8" xfId="9" applyFont="1" applyFill="1" applyBorder="1" applyAlignment="1" applyProtection="1">
      <protection locked="0"/>
    </xf>
    <xf numFmtId="0" fontId="62" fillId="0" borderId="0" xfId="3" applyFont="1">
      <alignment vertical="center"/>
    </xf>
    <xf numFmtId="14" fontId="62" fillId="0" borderId="0" xfId="3" applyNumberFormat="1" applyFont="1" applyAlignment="1">
      <alignment horizontal="left" vertical="center"/>
    </xf>
    <xf numFmtId="0" fontId="62" fillId="0" borderId="1" xfId="3" applyFont="1" applyBorder="1">
      <alignment vertical="center"/>
    </xf>
    <xf numFmtId="14" fontId="62" fillId="5" borderId="1" xfId="3" applyNumberFormat="1" applyFont="1" applyFill="1" applyBorder="1" applyProtection="1">
      <alignment vertical="center"/>
      <protection locked="0"/>
    </xf>
    <xf numFmtId="14" fontId="66" fillId="5" borderId="1" xfId="3" applyNumberFormat="1" applyFont="1" applyFill="1" applyBorder="1" applyProtection="1">
      <alignment vertical="center"/>
      <protection locked="0"/>
    </xf>
    <xf numFmtId="14" fontId="66" fillId="5" borderId="1" xfId="3" applyNumberFormat="1" applyFont="1" applyFill="1" applyBorder="1" applyAlignment="1" applyProtection="1">
      <alignment horizontal="left" vertical="center"/>
      <protection locked="0"/>
    </xf>
    <xf numFmtId="0" fontId="16" fillId="0" borderId="9"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3" xfId="1" applyFont="1" applyBorder="1" applyAlignment="1">
      <alignment horizontal="center" vertical="center" wrapText="1"/>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10" xfId="1" applyFont="1" applyBorder="1" applyAlignment="1">
      <alignment horizontal="center"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6" fillId="0" borderId="3" xfId="1" applyFont="1" applyBorder="1" applyAlignment="1">
      <alignment horizontal="center" vertical="center"/>
    </xf>
    <xf numFmtId="0" fontId="17" fillId="0" borderId="8" xfId="1" applyFont="1" applyBorder="1" applyAlignment="1">
      <alignment horizontal="center" vertical="center" wrapText="1"/>
    </xf>
    <xf numFmtId="0" fontId="43" fillId="6" borderId="12" xfId="2" applyFont="1" applyFill="1" applyBorder="1" applyAlignment="1">
      <alignment horizontal="center" vertical="center" wrapText="1"/>
    </xf>
    <xf numFmtId="0" fontId="43" fillId="6" borderId="0" xfId="2" applyFont="1" applyFill="1" applyAlignment="1">
      <alignment horizontal="center" vertical="center" wrapText="1"/>
    </xf>
    <xf numFmtId="0" fontId="43" fillId="6" borderId="11" xfId="2" applyFont="1" applyFill="1" applyBorder="1" applyAlignment="1">
      <alignment horizontal="center" vertical="center" wrapText="1"/>
    </xf>
    <xf numFmtId="0" fontId="38" fillId="6" borderId="0" xfId="2" applyFont="1" applyFill="1" applyAlignment="1">
      <alignment horizontal="center" wrapText="1"/>
    </xf>
    <xf numFmtId="0" fontId="36" fillId="6" borderId="0" xfId="2" applyFont="1" applyFill="1" applyAlignment="1">
      <alignment horizontal="left"/>
    </xf>
    <xf numFmtId="0" fontId="42" fillId="6" borderId="2" xfId="2" applyFont="1" applyFill="1" applyBorder="1" applyAlignment="1">
      <alignment horizontal="center" vertical="center" wrapText="1"/>
    </xf>
    <xf numFmtId="0" fontId="42" fillId="6" borderId="4" xfId="2" applyFont="1" applyFill="1" applyBorder="1" applyAlignment="1">
      <alignment horizontal="center" vertical="center" wrapText="1"/>
    </xf>
    <xf numFmtId="0" fontId="42" fillId="6" borderId="3" xfId="2" applyFont="1" applyFill="1" applyBorder="1" applyAlignment="1">
      <alignment horizontal="center" vertical="center" wrapText="1"/>
    </xf>
    <xf numFmtId="0" fontId="43" fillId="6" borderId="4" xfId="2" applyFont="1" applyFill="1" applyBorder="1" applyAlignment="1">
      <alignment horizontal="center" vertical="center" wrapText="1"/>
    </xf>
    <xf numFmtId="0" fontId="43" fillId="6" borderId="3" xfId="2" applyFont="1" applyFill="1" applyBorder="1" applyAlignment="1">
      <alignment horizontal="center" vertical="center" wrapText="1"/>
    </xf>
    <xf numFmtId="179" fontId="43" fillId="6" borderId="36" xfId="2" applyNumberFormat="1" applyFont="1" applyFill="1" applyBorder="1" applyAlignment="1">
      <alignment horizontal="center" vertical="center" wrapText="1"/>
    </xf>
    <xf numFmtId="179" fontId="43" fillId="6" borderId="37" xfId="2" applyNumberFormat="1" applyFont="1" applyFill="1" applyBorder="1" applyAlignment="1">
      <alignment horizontal="center" vertical="center" wrapText="1"/>
    </xf>
    <xf numFmtId="179" fontId="43" fillId="6" borderId="38" xfId="2" applyNumberFormat="1" applyFont="1" applyFill="1" applyBorder="1" applyAlignment="1">
      <alignment horizontal="center" vertical="center" wrapText="1"/>
    </xf>
    <xf numFmtId="0" fontId="46" fillId="6" borderId="6" xfId="2" applyFont="1" applyFill="1" applyBorder="1" applyAlignment="1">
      <alignment horizontal="center" vertical="center" wrapText="1"/>
    </xf>
    <xf numFmtId="0" fontId="46" fillId="6" borderId="8" xfId="2" applyFont="1" applyFill="1" applyBorder="1" applyAlignment="1">
      <alignment horizontal="center" vertical="center" wrapText="1"/>
    </xf>
    <xf numFmtId="0" fontId="46" fillId="6" borderId="7" xfId="2" applyFont="1" applyFill="1" applyBorder="1" applyAlignment="1">
      <alignment horizontal="center" vertical="center" wrapText="1"/>
    </xf>
    <xf numFmtId="0" fontId="41" fillId="6" borderId="0" xfId="2" applyFont="1" applyFill="1" applyAlignment="1">
      <alignment horizontal="center" vertical="center"/>
    </xf>
    <xf numFmtId="0" fontId="46" fillId="6" borderId="12" xfId="2" applyFont="1" applyFill="1" applyBorder="1" applyAlignment="1">
      <alignment horizontal="center" vertical="center" wrapText="1"/>
    </xf>
    <xf numFmtId="0" fontId="46" fillId="6" borderId="0" xfId="2" applyFont="1" applyFill="1" applyAlignment="1">
      <alignment horizontal="center" vertical="center" wrapText="1"/>
    </xf>
    <xf numFmtId="0" fontId="46" fillId="6" borderId="11" xfId="2" applyFont="1" applyFill="1" applyBorder="1" applyAlignment="1">
      <alignment horizontal="center" vertical="center" wrapText="1"/>
    </xf>
    <xf numFmtId="0" fontId="41" fillId="6" borderId="0" xfId="2" applyFont="1" applyFill="1" applyAlignment="1">
      <alignment horizontal="center" vertical="center" shrinkToFit="1"/>
    </xf>
    <xf numFmtId="0" fontId="47" fillId="6" borderId="8" xfId="2" applyFont="1" applyFill="1" applyBorder="1" applyAlignment="1">
      <alignment horizontal="center" vertical="center" wrapText="1"/>
    </xf>
    <xf numFmtId="0" fontId="47" fillId="6" borderId="7" xfId="2" applyFont="1" applyFill="1" applyBorder="1" applyAlignment="1">
      <alignment horizontal="center" vertical="center" wrapText="1"/>
    </xf>
    <xf numFmtId="0" fontId="36" fillId="3" borderId="2" xfId="2" applyFont="1" applyFill="1" applyBorder="1" applyAlignment="1">
      <alignment horizontal="left"/>
    </xf>
    <xf numFmtId="0" fontId="48" fillId="6" borderId="0" xfId="2" applyFont="1" applyFill="1" applyAlignment="1">
      <alignment horizontal="left" wrapText="1"/>
    </xf>
    <xf numFmtId="0" fontId="60" fillId="6" borderId="12" xfId="2" applyFont="1" applyFill="1" applyBorder="1" applyAlignment="1">
      <alignment horizontal="center" vertical="center" wrapText="1"/>
    </xf>
    <xf numFmtId="0" fontId="60" fillId="6" borderId="11" xfId="2" applyFont="1" applyFill="1" applyBorder="1" applyAlignment="1">
      <alignment horizontal="center" vertical="center" wrapText="1"/>
    </xf>
    <xf numFmtId="0" fontId="52" fillId="6" borderId="0" xfId="2" applyFont="1" applyFill="1" applyAlignment="1">
      <alignment horizontal="left" vertical="top" wrapText="1"/>
    </xf>
    <xf numFmtId="0" fontId="60" fillId="6" borderId="36" xfId="2" applyFont="1" applyFill="1" applyBorder="1" applyAlignment="1">
      <alignment horizontal="center" vertical="center" wrapText="1"/>
    </xf>
    <xf numFmtId="0" fontId="60" fillId="6" borderId="38" xfId="2" applyFont="1" applyFill="1" applyBorder="1" applyAlignment="1">
      <alignment horizontal="center" vertical="center" wrapText="1"/>
    </xf>
    <xf numFmtId="0" fontId="51" fillId="6" borderId="2" xfId="2" applyFont="1" applyFill="1" applyBorder="1" applyAlignment="1">
      <alignment horizontal="center" vertical="center" wrapText="1"/>
    </xf>
    <xf numFmtId="0" fontId="51" fillId="6" borderId="3" xfId="2" applyFont="1" applyFill="1" applyBorder="1" applyAlignment="1">
      <alignment horizontal="center" vertical="center" wrapText="1"/>
    </xf>
    <xf numFmtId="0" fontId="36" fillId="0" borderId="0" xfId="2" applyFont="1" applyAlignment="1">
      <alignment horizontal="left"/>
    </xf>
    <xf numFmtId="0" fontId="43" fillId="6" borderId="2" xfId="2" applyFont="1" applyFill="1" applyBorder="1" applyAlignment="1">
      <alignment horizontal="center" vertical="center" wrapText="1"/>
    </xf>
    <xf numFmtId="0" fontId="36" fillId="6" borderId="30" xfId="2" applyFont="1" applyFill="1" applyBorder="1" applyAlignment="1">
      <alignment horizontal="left"/>
    </xf>
    <xf numFmtId="0" fontId="36" fillId="6" borderId="31" xfId="2" applyFont="1" applyFill="1" applyBorder="1" applyAlignment="1">
      <alignment horizontal="left"/>
    </xf>
    <xf numFmtId="0" fontId="53" fillId="6" borderId="30" xfId="2" applyFont="1" applyFill="1" applyBorder="1" applyAlignment="1">
      <alignment horizontal="right"/>
    </xf>
    <xf numFmtId="0" fontId="53" fillId="6" borderId="0" xfId="2" applyFont="1" applyFill="1" applyAlignment="1">
      <alignment horizontal="right"/>
    </xf>
    <xf numFmtId="0" fontId="54" fillId="6" borderId="30" xfId="2" applyFont="1" applyFill="1" applyBorder="1" applyAlignment="1">
      <alignment horizontal="left" vertical="top"/>
    </xf>
    <xf numFmtId="0" fontId="54" fillId="6" borderId="5" xfId="2" applyFont="1" applyFill="1" applyBorder="1" applyAlignment="1">
      <alignment horizontal="left" vertical="top"/>
    </xf>
    <xf numFmtId="0" fontId="60" fillId="6" borderId="6" xfId="2" applyFont="1" applyFill="1" applyBorder="1" applyAlignment="1">
      <alignment horizontal="center" vertical="center" wrapText="1"/>
    </xf>
    <xf numFmtId="0" fontId="60" fillId="6" borderId="7" xfId="2" applyFont="1" applyFill="1" applyBorder="1" applyAlignment="1">
      <alignment horizontal="center" vertical="center" wrapText="1"/>
    </xf>
    <xf numFmtId="0" fontId="47" fillId="6" borderId="6" xfId="2" applyFont="1" applyFill="1" applyBorder="1" applyAlignment="1">
      <alignment horizontal="center" vertical="center" wrapText="1"/>
    </xf>
    <xf numFmtId="0" fontId="38" fillId="6" borderId="6" xfId="2" applyFont="1" applyFill="1" applyBorder="1" applyAlignment="1">
      <alignment horizontal="center" wrapText="1"/>
    </xf>
    <xf numFmtId="0" fontId="38" fillId="6" borderId="8" xfId="2" applyFont="1" applyFill="1" applyBorder="1" applyAlignment="1">
      <alignment horizontal="center" wrapText="1"/>
    </xf>
    <xf numFmtId="0" fontId="38" fillId="6" borderId="7" xfId="2" applyFont="1" applyFill="1" applyBorder="1" applyAlignment="1">
      <alignment horizontal="center" wrapText="1"/>
    </xf>
    <xf numFmtId="0" fontId="38" fillId="3" borderId="6" xfId="2" applyFont="1" applyFill="1" applyBorder="1" applyAlignment="1">
      <alignment horizontal="center" wrapText="1"/>
    </xf>
    <xf numFmtId="0" fontId="38" fillId="3" borderId="8" xfId="2" applyFont="1" applyFill="1" applyBorder="1" applyAlignment="1">
      <alignment horizontal="center" wrapText="1"/>
    </xf>
    <xf numFmtId="0" fontId="43" fillId="6" borderId="9" xfId="2" applyFont="1" applyFill="1" applyBorder="1" applyAlignment="1">
      <alignment horizontal="center" vertical="center" wrapText="1"/>
    </xf>
    <xf numFmtId="0" fontId="43" fillId="6" borderId="5" xfId="2" applyFont="1" applyFill="1" applyBorder="1" applyAlignment="1">
      <alignment horizontal="center" vertical="center" wrapText="1"/>
    </xf>
    <xf numFmtId="0" fontId="43" fillId="6" borderId="10" xfId="2" applyFont="1" applyFill="1" applyBorder="1" applyAlignment="1">
      <alignment horizontal="center" vertical="center" wrapText="1"/>
    </xf>
    <xf numFmtId="0" fontId="42" fillId="6" borderId="0" xfId="2" applyFont="1" applyFill="1" applyAlignment="1">
      <alignment horizontal="center" vertical="center" wrapText="1"/>
    </xf>
    <xf numFmtId="0" fontId="42" fillId="6" borderId="9" xfId="2" applyFont="1" applyFill="1" applyBorder="1" applyAlignment="1">
      <alignment horizontal="center" vertical="center" wrapText="1"/>
    </xf>
    <xf numFmtId="0" fontId="42" fillId="6" borderId="5" xfId="2" applyFont="1" applyFill="1" applyBorder="1" applyAlignment="1">
      <alignment horizontal="center" vertical="center" wrapText="1"/>
    </xf>
    <xf numFmtId="0" fontId="42" fillId="6" borderId="10" xfId="2"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left" vertical="center"/>
    </xf>
    <xf numFmtId="0" fontId="15" fillId="0" borderId="0" xfId="1" applyFont="1" applyAlignment="1">
      <alignment horizontal="center" vertical="center" wrapText="1"/>
    </xf>
    <xf numFmtId="0" fontId="15" fillId="0" borderId="1" xfId="0"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7" xfId="1" applyFont="1" applyBorder="1" applyAlignment="1">
      <alignment horizontal="center" vertical="center"/>
    </xf>
    <xf numFmtId="177" fontId="32" fillId="3" borderId="0" xfId="4" applyNumberFormat="1" applyFont="1" applyFill="1" applyAlignment="1">
      <alignment horizontal="right" vertical="center"/>
    </xf>
    <xf numFmtId="0" fontId="27" fillId="4" borderId="0" xfId="3" applyFont="1" applyFill="1" applyAlignment="1">
      <alignment horizontal="center" vertical="center"/>
    </xf>
    <xf numFmtId="0" fontId="27" fillId="4" borderId="18" xfId="3" applyFont="1" applyFill="1" applyBorder="1" applyAlignment="1">
      <alignment horizontal="center" vertical="center"/>
    </xf>
    <xf numFmtId="0" fontId="27" fillId="4" borderId="19" xfId="3" applyFont="1" applyFill="1" applyBorder="1" applyAlignment="1">
      <alignment horizontal="center" vertical="center"/>
    </xf>
    <xf numFmtId="0" fontId="11" fillId="4" borderId="4" xfId="5" applyFont="1" applyFill="1" applyBorder="1" applyAlignment="1" applyProtection="1">
      <alignment horizontal="center" vertical="center" wrapText="1"/>
      <protection locked="0"/>
    </xf>
    <xf numFmtId="182" fontId="35" fillId="4" borderId="4" xfId="5" applyNumberFormat="1" applyFont="1" applyFill="1" applyBorder="1" applyAlignment="1" applyProtection="1">
      <alignment horizontal="right" vertical="center" wrapText="1"/>
      <protection locked="0"/>
    </xf>
    <xf numFmtId="182" fontId="35" fillId="4" borderId="3" xfId="5" applyNumberFormat="1" applyFont="1" applyFill="1" applyBorder="1" applyAlignment="1" applyProtection="1">
      <alignment horizontal="right" vertical="center" wrapText="1"/>
      <protection locked="0"/>
    </xf>
    <xf numFmtId="182" fontId="35" fillId="4" borderId="9" xfId="0" applyNumberFormat="1" applyFont="1" applyFill="1" applyBorder="1" applyAlignment="1" applyProtection="1">
      <alignment horizontal="right"/>
      <protection locked="0"/>
    </xf>
    <xf numFmtId="182" fontId="35" fillId="4" borderId="5" xfId="0" applyNumberFormat="1" applyFont="1" applyFill="1" applyBorder="1" applyAlignment="1" applyProtection="1">
      <alignment horizontal="right"/>
      <protection locked="0"/>
    </xf>
    <xf numFmtId="182" fontId="35" fillId="4" borderId="10" xfId="0" applyNumberFormat="1" applyFont="1" applyFill="1" applyBorder="1" applyAlignment="1" applyProtection="1">
      <alignment horizontal="right"/>
      <protection locked="0"/>
    </xf>
    <xf numFmtId="182" fontId="35" fillId="4" borderId="12" xfId="0" applyNumberFormat="1" applyFont="1" applyFill="1" applyBorder="1" applyAlignment="1" applyProtection="1">
      <alignment horizontal="right"/>
      <protection locked="0"/>
    </xf>
    <xf numFmtId="182" fontId="35" fillId="4" borderId="0" xfId="0" applyNumberFormat="1" applyFont="1" applyFill="1" applyAlignment="1" applyProtection="1">
      <alignment horizontal="right"/>
      <protection locked="0"/>
    </xf>
    <xf numFmtId="182" fontId="35" fillId="4" borderId="11" xfId="0" applyNumberFormat="1" applyFont="1" applyFill="1" applyBorder="1" applyAlignment="1" applyProtection="1">
      <alignment horizontal="right"/>
      <protection locked="0"/>
    </xf>
    <xf numFmtId="182" fontId="35" fillId="4" borderId="6" xfId="0" applyNumberFormat="1" applyFont="1" applyFill="1" applyBorder="1" applyAlignment="1" applyProtection="1">
      <alignment horizontal="right"/>
      <protection locked="0"/>
    </xf>
    <xf numFmtId="182" fontId="35" fillId="4" borderId="8" xfId="0" applyNumberFormat="1" applyFont="1" applyFill="1" applyBorder="1" applyAlignment="1" applyProtection="1">
      <alignment horizontal="right"/>
      <protection locked="0"/>
    </xf>
    <xf numFmtId="182" fontId="35" fillId="4" borderId="7" xfId="0" applyNumberFormat="1" applyFont="1" applyFill="1" applyBorder="1" applyAlignment="1" applyProtection="1">
      <alignment horizontal="right"/>
      <protection locked="0"/>
    </xf>
    <xf numFmtId="178" fontId="13" fillId="4" borderId="2" xfId="5" applyNumberFormat="1" applyFont="1" applyFill="1" applyBorder="1" applyAlignment="1" applyProtection="1">
      <alignment horizontal="center" vertical="center" wrapText="1"/>
      <protection locked="0"/>
    </xf>
    <xf numFmtId="178" fontId="13" fillId="4" borderId="4" xfId="5" applyNumberFormat="1" applyFont="1" applyFill="1" applyBorder="1" applyAlignment="1" applyProtection="1">
      <alignment horizontal="center" vertical="center" wrapText="1"/>
      <protection locked="0"/>
    </xf>
    <xf numFmtId="181" fontId="35" fillId="0" borderId="4" xfId="5" applyNumberFormat="1" applyFont="1" applyBorder="1" applyAlignment="1" applyProtection="1">
      <alignment horizontal="right" vertical="center" wrapText="1"/>
      <protection locked="0"/>
    </xf>
    <xf numFmtId="181" fontId="35" fillId="0" borderId="3" xfId="5" applyNumberFormat="1" applyFont="1" applyBorder="1" applyAlignment="1" applyProtection="1">
      <alignment horizontal="right" vertical="center" wrapText="1"/>
      <protection locked="0"/>
    </xf>
    <xf numFmtId="182" fontId="35" fillId="0" borderId="4" xfId="5" applyNumberFormat="1" applyFont="1" applyBorder="1" applyAlignment="1" applyProtection="1">
      <alignment horizontal="right" vertical="center" wrapText="1"/>
      <protection locked="0"/>
    </xf>
    <xf numFmtId="182" fontId="35" fillId="0" borderId="3" xfId="5" applyNumberFormat="1" applyFont="1" applyBorder="1" applyAlignment="1" applyProtection="1">
      <alignment horizontal="right" vertical="center" wrapText="1"/>
      <protection locked="0"/>
    </xf>
    <xf numFmtId="185" fontId="11" fillId="0" borderId="4" xfId="5" applyNumberFormat="1" applyFont="1" applyBorder="1" applyAlignment="1" applyProtection="1">
      <alignment horizontal="center" vertical="center" wrapText="1"/>
      <protection locked="0"/>
    </xf>
    <xf numFmtId="0" fontId="11" fillId="0" borderId="2" xfId="5" applyFont="1" applyBorder="1" applyAlignment="1">
      <alignment horizontal="center" vertical="center" wrapText="1"/>
    </xf>
    <xf numFmtId="0" fontId="11" fillId="0" borderId="4" xfId="5" applyFont="1" applyBorder="1" applyAlignment="1">
      <alignment horizontal="center" vertical="center" wrapText="1"/>
    </xf>
    <xf numFmtId="0" fontId="11" fillId="0" borderId="3" xfId="5" applyFont="1" applyBorder="1" applyAlignment="1">
      <alignment horizontal="center" vertical="center" wrapText="1"/>
    </xf>
    <xf numFmtId="178" fontId="35" fillId="0" borderId="2" xfId="5" applyNumberFormat="1" applyFont="1" applyBorder="1" applyAlignment="1">
      <alignment horizontal="right" vertical="center" wrapText="1"/>
    </xf>
    <xf numFmtId="178" fontId="35" fillId="0" borderId="4" xfId="5" applyNumberFormat="1" applyFont="1" applyBorder="1" applyAlignment="1">
      <alignment horizontal="right" vertical="center" wrapText="1"/>
    </xf>
    <xf numFmtId="0" fontId="11" fillId="0" borderId="1" xfId="5" applyFont="1" applyBorder="1" applyAlignment="1">
      <alignment horizontal="center" vertical="center" wrapText="1"/>
    </xf>
    <xf numFmtId="0" fontId="11" fillId="4" borderId="1" xfId="5" applyFont="1" applyFill="1" applyBorder="1" applyAlignment="1" applyProtection="1">
      <alignment horizontal="center" vertical="center" wrapText="1"/>
      <protection locked="0"/>
    </xf>
    <xf numFmtId="0" fontId="13" fillId="0" borderId="1" xfId="1" applyBorder="1" applyAlignment="1">
      <alignment horizontal="center" vertical="center" wrapText="1"/>
    </xf>
    <xf numFmtId="0" fontId="9" fillId="4" borderId="9"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0" borderId="1" xfId="1" applyFont="1" applyBorder="1" applyAlignment="1">
      <alignment horizontal="center" vertical="center" wrapText="1"/>
    </xf>
    <xf numFmtId="0" fontId="11" fillId="0" borderId="1" xfId="1" applyFont="1" applyBorder="1" applyAlignment="1">
      <alignment horizontal="center" vertical="center"/>
    </xf>
    <xf numFmtId="0" fontId="35" fillId="0" borderId="8" xfId="1" applyFont="1" applyBorder="1" applyAlignment="1">
      <alignment horizontal="center" vertical="center" wrapText="1"/>
    </xf>
    <xf numFmtId="0" fontId="13" fillId="0" borderId="2" xfId="1" applyBorder="1" applyAlignment="1">
      <alignment horizontal="center" vertical="center" wrapText="1"/>
    </xf>
    <xf numFmtId="0" fontId="13" fillId="0" borderId="4" xfId="1" applyBorder="1" applyAlignment="1">
      <alignment horizontal="center" vertical="center" wrapText="1"/>
    </xf>
    <xf numFmtId="0" fontId="13" fillId="0" borderId="3" xfId="1" applyBorder="1" applyAlignment="1">
      <alignment horizontal="center" vertical="center" wrapText="1"/>
    </xf>
    <xf numFmtId="14" fontId="11" fillId="0" borderId="2" xfId="1" applyNumberFormat="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9" fillId="4" borderId="2"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10" fillId="0" borderId="2"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3" xfId="5" applyFont="1" applyBorder="1" applyAlignment="1">
      <alignment horizontal="center" vertical="center" wrapText="1"/>
    </xf>
    <xf numFmtId="0" fontId="23" fillId="0" borderId="1" xfId="5" applyFont="1" applyBorder="1" applyAlignment="1">
      <alignment horizontal="center" vertical="center" wrapText="1"/>
    </xf>
    <xf numFmtId="0" fontId="11" fillId="0" borderId="1" xfId="5" applyFont="1" applyBorder="1" applyAlignment="1">
      <alignment horizontal="center" vertical="center"/>
    </xf>
    <xf numFmtId="183" fontId="11" fillId="0" borderId="2" xfId="5" applyNumberFormat="1" applyFont="1" applyBorder="1" applyAlignment="1" applyProtection="1">
      <alignment horizontal="center" vertical="center" wrapText="1"/>
      <protection locked="0"/>
    </xf>
    <xf numFmtId="183" fontId="11" fillId="0" borderId="4" xfId="5" applyNumberFormat="1" applyFont="1" applyBorder="1" applyAlignment="1" applyProtection="1">
      <alignment horizontal="center" vertical="center" wrapText="1"/>
      <protection locked="0"/>
    </xf>
    <xf numFmtId="183" fontId="11" fillId="0" borderId="3" xfId="5" applyNumberFormat="1" applyFont="1" applyBorder="1" applyAlignment="1" applyProtection="1">
      <alignment horizontal="center" vertical="center" wrapText="1"/>
      <protection locked="0"/>
    </xf>
    <xf numFmtId="183" fontId="11" fillId="0" borderId="2" xfId="5" applyNumberFormat="1" applyFont="1" applyBorder="1" applyAlignment="1">
      <alignment horizontal="center" vertical="center" wrapText="1"/>
    </xf>
    <xf numFmtId="183" fontId="11" fillId="0" borderId="4" xfId="5" applyNumberFormat="1" applyFont="1" applyBorder="1" applyAlignment="1">
      <alignment horizontal="center" vertical="center" wrapText="1"/>
    </xf>
    <xf numFmtId="183" fontId="11" fillId="0" borderId="3" xfId="5" applyNumberFormat="1" applyFont="1" applyBorder="1" applyAlignment="1">
      <alignment horizontal="center" vertical="center" wrapText="1"/>
    </xf>
    <xf numFmtId="185" fontId="11" fillId="0" borderId="1" xfId="5" applyNumberFormat="1" applyFont="1" applyBorder="1" applyAlignment="1" applyProtection="1">
      <alignment horizontal="center" vertical="center" wrapText="1"/>
      <protection locked="0"/>
    </xf>
    <xf numFmtId="185" fontId="9" fillId="3" borderId="2" xfId="5" applyNumberFormat="1" applyFont="1" applyFill="1" applyBorder="1" applyAlignment="1">
      <alignment horizontal="center" vertical="center" wrapText="1"/>
    </xf>
    <xf numFmtId="185" fontId="9" fillId="3" borderId="3" xfId="5" applyNumberFormat="1" applyFont="1" applyFill="1" applyBorder="1" applyAlignment="1">
      <alignment horizontal="center" vertical="center" wrapText="1"/>
    </xf>
    <xf numFmtId="185" fontId="11" fillId="0" borderId="2" xfId="5" applyNumberFormat="1" applyFont="1" applyBorder="1" applyAlignment="1" applyProtection="1">
      <alignment horizontal="center" vertical="center" wrapText="1"/>
      <protection locked="0"/>
    </xf>
    <xf numFmtId="185" fontId="11" fillId="0" borderId="3" xfId="5" applyNumberFormat="1" applyFont="1" applyBorder="1" applyAlignment="1" applyProtection="1">
      <alignment horizontal="center" vertical="center" wrapText="1"/>
      <protection locked="0"/>
    </xf>
    <xf numFmtId="0" fontId="23" fillId="0" borderId="2" xfId="5" applyFont="1" applyBorder="1" applyAlignment="1">
      <alignment horizontal="center" vertical="center" wrapText="1"/>
    </xf>
    <xf numFmtId="0" fontId="23" fillId="0" borderId="4" xfId="5" applyFont="1" applyBorder="1" applyAlignment="1">
      <alignment horizontal="center" vertical="center" wrapText="1"/>
    </xf>
    <xf numFmtId="0" fontId="23" fillId="0" borderId="3" xfId="5" applyFont="1" applyBorder="1" applyAlignment="1">
      <alignment horizontal="center" vertical="center" wrapText="1"/>
    </xf>
    <xf numFmtId="0" fontId="11" fillId="0" borderId="6" xfId="5" applyFont="1" applyBorder="1" applyAlignment="1">
      <alignment horizontal="center" vertical="center" wrapText="1"/>
    </xf>
    <xf numFmtId="0" fontId="11" fillId="0" borderId="8" xfId="5" applyFont="1" applyBorder="1" applyAlignment="1">
      <alignment horizontal="center" vertical="center" wrapText="1"/>
    </xf>
    <xf numFmtId="0" fontId="11" fillId="0" borderId="7"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0" xfId="5" applyFont="1" applyBorder="1" applyAlignment="1">
      <alignment horizontal="center" vertical="center" wrapText="1"/>
    </xf>
    <xf numFmtId="56" fontId="11" fillId="0" borderId="1" xfId="5" applyNumberFormat="1" applyFont="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0" fontId="23" fillId="0" borderId="5" xfId="5" applyFont="1" applyBorder="1" applyAlignment="1">
      <alignment horizontal="center" vertical="center" wrapText="1"/>
    </xf>
    <xf numFmtId="0" fontId="23" fillId="0" borderId="12" xfId="5" applyFont="1" applyBorder="1" applyAlignment="1">
      <alignment horizontal="center" vertical="center" wrapText="1"/>
    </xf>
    <xf numFmtId="0" fontId="23" fillId="0" borderId="0" xfId="5" applyFont="1" applyAlignment="1">
      <alignment horizontal="center" vertical="center" wrapText="1"/>
    </xf>
    <xf numFmtId="0" fontId="23" fillId="0" borderId="11" xfId="5" applyFont="1" applyBorder="1" applyAlignment="1">
      <alignment horizontal="center" vertical="center" wrapText="1"/>
    </xf>
    <xf numFmtId="56" fontId="11" fillId="0" borderId="2" xfId="5" applyNumberFormat="1" applyFont="1" applyBorder="1" applyAlignment="1" applyProtection="1">
      <alignment horizontal="center" vertical="center" wrapText="1"/>
      <protection locked="0"/>
    </xf>
    <xf numFmtId="56" fontId="11" fillId="0" borderId="4" xfId="5" applyNumberFormat="1" applyFont="1" applyBorder="1" applyAlignment="1" applyProtection="1">
      <alignment horizontal="center" vertical="center" wrapText="1"/>
      <protection locked="0"/>
    </xf>
    <xf numFmtId="56" fontId="11" fillId="0" borderId="3" xfId="5" applyNumberFormat="1" applyFont="1" applyBorder="1" applyAlignment="1" applyProtection="1">
      <alignment horizontal="center" vertical="center" wrapText="1"/>
      <protection locked="0"/>
    </xf>
    <xf numFmtId="181" fontId="35" fillId="4" borderId="5" xfId="5" applyNumberFormat="1" applyFont="1" applyFill="1" applyBorder="1" applyAlignment="1" applyProtection="1">
      <alignment horizontal="right" vertical="center" wrapText="1"/>
      <protection locked="0"/>
    </xf>
    <xf numFmtId="181" fontId="35" fillId="4" borderId="10" xfId="5" applyNumberFormat="1" applyFont="1" applyFill="1" applyBorder="1" applyAlignment="1" applyProtection="1">
      <alignment horizontal="right" vertical="center" wrapText="1"/>
      <protection locked="0"/>
    </xf>
    <xf numFmtId="178" fontId="13" fillId="0" borderId="2" xfId="5" applyNumberFormat="1" applyFont="1" applyBorder="1" applyAlignment="1">
      <alignment horizontal="center" vertical="center" wrapText="1"/>
    </xf>
    <xf numFmtId="178" fontId="13" fillId="0" borderId="4" xfId="5" applyNumberFormat="1" applyFont="1" applyBorder="1" applyAlignment="1">
      <alignment horizontal="center" vertical="center" wrapText="1"/>
    </xf>
    <xf numFmtId="178" fontId="13" fillId="0" borderId="3" xfId="5" applyNumberFormat="1" applyFont="1" applyBorder="1" applyAlignment="1">
      <alignment horizontal="center" vertical="center" wrapText="1"/>
    </xf>
    <xf numFmtId="0" fontId="10" fillId="0" borderId="27" xfId="5" applyFont="1" applyBorder="1" applyAlignment="1">
      <alignment horizontal="left" vertical="center" wrapText="1"/>
    </xf>
    <xf numFmtId="0" fontId="10" fillId="0" borderId="28" xfId="5" applyFont="1" applyBorder="1" applyAlignment="1">
      <alignment horizontal="left" vertical="center" wrapText="1"/>
    </xf>
    <xf numFmtId="0" fontId="10" fillId="0" borderId="29" xfId="5" applyFont="1" applyBorder="1" applyAlignment="1">
      <alignment horizontal="left" vertical="center" wrapText="1"/>
    </xf>
    <xf numFmtId="0" fontId="10" fillId="0" borderId="2" xfId="5" applyFont="1" applyBorder="1" applyAlignment="1">
      <alignment horizontal="left" vertical="center" wrapText="1"/>
    </xf>
    <xf numFmtId="0" fontId="10" fillId="0" borderId="4" xfId="5" applyFont="1" applyBorder="1" applyAlignment="1">
      <alignment horizontal="left" vertical="center" wrapText="1"/>
    </xf>
    <xf numFmtId="178" fontId="13" fillId="4" borderId="9" xfId="5" applyNumberFormat="1" applyFont="1" applyFill="1" applyBorder="1" applyAlignment="1" applyProtection="1">
      <alignment horizontal="right" vertical="center" wrapText="1"/>
      <protection locked="0"/>
    </xf>
    <xf numFmtId="178" fontId="13" fillId="4" borderId="5" xfId="5" applyNumberFormat="1" applyFont="1" applyFill="1" applyBorder="1" applyAlignment="1" applyProtection="1">
      <alignment horizontal="right" vertical="center" wrapText="1"/>
      <protection locked="0"/>
    </xf>
    <xf numFmtId="178" fontId="13" fillId="4" borderId="2" xfId="5" applyNumberFormat="1" applyFont="1" applyFill="1" applyBorder="1" applyAlignment="1" applyProtection="1">
      <alignment horizontal="right" vertical="center" wrapText="1"/>
      <protection locked="0"/>
    </xf>
    <xf numFmtId="178" fontId="13" fillId="4" borderId="4" xfId="5" applyNumberFormat="1" applyFont="1" applyFill="1" applyBorder="1" applyAlignment="1" applyProtection="1">
      <alignment horizontal="right" vertical="center" wrapText="1"/>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181" fontId="35" fillId="4" borderId="4" xfId="5" applyNumberFormat="1" applyFont="1" applyFill="1" applyBorder="1" applyAlignment="1" applyProtection="1">
      <alignment horizontal="right" vertical="center" wrapText="1"/>
      <protection locked="0"/>
    </xf>
    <xf numFmtId="181" fontId="35" fillId="4" borderId="3" xfId="5" applyNumberFormat="1" applyFont="1" applyFill="1" applyBorder="1" applyAlignment="1" applyProtection="1">
      <alignment horizontal="right" vertical="center" wrapText="1"/>
      <protection locked="0"/>
    </xf>
    <xf numFmtId="182" fontId="35" fillId="4" borderId="5" xfId="5" applyNumberFormat="1" applyFont="1" applyFill="1" applyBorder="1" applyAlignment="1" applyProtection="1">
      <alignment horizontal="right" vertical="center" wrapText="1"/>
      <protection locked="0"/>
    </xf>
    <xf numFmtId="182" fontId="35" fillId="4" borderId="10" xfId="5" applyNumberFormat="1" applyFont="1" applyFill="1" applyBorder="1" applyAlignment="1" applyProtection="1">
      <alignment horizontal="right" vertical="center" wrapText="1"/>
      <protection locked="0"/>
    </xf>
    <xf numFmtId="186" fontId="16" fillId="0" borderId="2" xfId="0" applyNumberFormat="1" applyFont="1" applyBorder="1" applyAlignment="1">
      <alignment horizontal="right" vertical="center"/>
    </xf>
    <xf numFmtId="186" fontId="16" fillId="0" borderId="4" xfId="0" applyNumberFormat="1" applyFont="1" applyBorder="1" applyAlignment="1">
      <alignment horizontal="right" vertical="center"/>
    </xf>
    <xf numFmtId="186" fontId="16" fillId="0" borderId="3" xfId="0" applyNumberFormat="1" applyFont="1" applyBorder="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22" fillId="0" borderId="12" xfId="0" applyFont="1" applyBorder="1" applyAlignment="1">
      <alignment horizontal="center" vertical="center" textRotation="255"/>
    </xf>
    <xf numFmtId="0" fontId="14" fillId="0" borderId="0" xfId="0" applyFont="1" applyAlignment="1">
      <alignment horizontal="center" vertical="center" textRotation="255"/>
    </xf>
    <xf numFmtId="185" fontId="15" fillId="0" borderId="12" xfId="1" applyNumberFormat="1" applyFont="1" applyBorder="1" applyAlignment="1">
      <alignment horizontal="center"/>
    </xf>
    <xf numFmtId="185" fontId="15" fillId="0" borderId="0" xfId="1" applyNumberFormat="1" applyFont="1" applyAlignment="1">
      <alignment horizontal="center"/>
    </xf>
    <xf numFmtId="0" fontId="16" fillId="5" borderId="2" xfId="0" applyFont="1" applyFill="1" applyBorder="1" applyAlignment="1" applyProtection="1">
      <alignment horizontal="left" vertical="center"/>
      <protection locked="0"/>
    </xf>
    <xf numFmtId="0" fontId="16" fillId="5" borderId="4" xfId="0" applyFont="1" applyFill="1" applyBorder="1" applyAlignment="1" applyProtection="1">
      <alignment horizontal="left" vertical="center"/>
      <protection locked="0"/>
    </xf>
    <xf numFmtId="0" fontId="16" fillId="5" borderId="3" xfId="0" applyFont="1" applyFill="1" applyBorder="1" applyAlignment="1" applyProtection="1">
      <alignment horizontal="left" vertical="center"/>
      <protection locked="0"/>
    </xf>
    <xf numFmtId="0" fontId="15" fillId="0" borderId="13" xfId="0" applyFont="1" applyBorder="1" applyAlignment="1">
      <alignment horizontal="center" vertical="center"/>
    </xf>
    <xf numFmtId="0" fontId="15" fillId="0" borderId="26"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1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4" xfId="0" applyFont="1" applyBorder="1" applyAlignment="1">
      <alignment horizontal="center" vertical="center" wrapText="1"/>
    </xf>
    <xf numFmtId="0" fontId="75" fillId="0" borderId="8" xfId="1" applyFont="1" applyBorder="1" applyAlignment="1">
      <alignment horizontal="center" vertical="center"/>
    </xf>
    <xf numFmtId="180" fontId="15" fillId="0" borderId="2" xfId="1" applyNumberFormat="1" applyFont="1" applyBorder="1" applyAlignment="1">
      <alignment horizontal="left" vertical="center"/>
    </xf>
    <xf numFmtId="180" fontId="15" fillId="0" borderId="4" xfId="1" applyNumberFormat="1" applyFont="1" applyBorder="1" applyAlignment="1">
      <alignment horizontal="left" vertical="center"/>
    </xf>
    <xf numFmtId="180" fontId="15" fillId="0" borderId="3" xfId="1" applyNumberFormat="1" applyFont="1" applyBorder="1" applyAlignment="1">
      <alignment horizontal="left" vertical="center"/>
    </xf>
    <xf numFmtId="184" fontId="15" fillId="0" borderId="5" xfId="0" applyNumberFormat="1" applyFont="1" applyBorder="1" applyAlignment="1">
      <alignment horizontal="center" vertical="center"/>
    </xf>
    <xf numFmtId="184" fontId="15" fillId="0" borderId="10" xfId="0" applyNumberFormat="1" applyFont="1" applyBorder="1" applyAlignment="1">
      <alignment horizontal="center" vertical="center"/>
    </xf>
    <xf numFmtId="184" fontId="15" fillId="0" borderId="8" xfId="0" applyNumberFormat="1" applyFont="1" applyBorder="1" applyAlignment="1">
      <alignment horizontal="center" vertical="center"/>
    </xf>
    <xf numFmtId="184" fontId="15" fillId="0" borderId="7" xfId="0" applyNumberFormat="1" applyFont="1" applyBorder="1" applyAlignment="1">
      <alignment horizontal="center" vertical="center"/>
    </xf>
    <xf numFmtId="184" fontId="15" fillId="0" borderId="3" xfId="0" applyNumberFormat="1" applyFont="1" applyBorder="1" applyAlignment="1">
      <alignment horizontal="center" vertical="center"/>
    </xf>
    <xf numFmtId="184" fontId="15" fillId="0" borderId="1" xfId="0" applyNumberFormat="1" applyFont="1" applyBorder="1" applyAlignment="1">
      <alignment horizontal="center" vertical="center"/>
    </xf>
    <xf numFmtId="184" fontId="15" fillId="0" borderId="9" xfId="0" applyNumberFormat="1" applyFont="1" applyBorder="1" applyAlignment="1">
      <alignment horizontal="center" vertical="center"/>
    </xf>
    <xf numFmtId="184" fontId="15" fillId="0" borderId="6" xfId="0" applyNumberFormat="1" applyFont="1" applyBorder="1" applyAlignment="1">
      <alignment horizontal="center" vertical="center"/>
    </xf>
    <xf numFmtId="0" fontId="126" fillId="0" borderId="8" xfId="1" applyFont="1" applyBorder="1" applyAlignment="1">
      <alignment horizontal="center" vertical="center"/>
    </xf>
    <xf numFmtId="184" fontId="17" fillId="0" borderId="3" xfId="0" applyNumberFormat="1" applyFont="1" applyBorder="1" applyAlignment="1">
      <alignment horizontal="center" vertical="center"/>
    </xf>
    <xf numFmtId="184" fontId="17" fillId="0" borderId="1" xfId="0" applyNumberFormat="1" applyFont="1" applyBorder="1" applyAlignment="1">
      <alignment horizontal="center" vertical="center"/>
    </xf>
    <xf numFmtId="185" fontId="15" fillId="0" borderId="2" xfId="1" applyNumberFormat="1" applyFont="1" applyBorder="1" applyAlignment="1">
      <alignment horizontal="center" shrinkToFit="1"/>
    </xf>
    <xf numFmtId="185" fontId="15" fillId="0" borderId="3" xfId="1" applyNumberFormat="1" applyFont="1" applyBorder="1" applyAlignment="1">
      <alignment horizontal="center" shrinkToFit="1"/>
    </xf>
    <xf numFmtId="0" fontId="15" fillId="0" borderId="2" xfId="1" applyFont="1" applyBorder="1" applyAlignment="1">
      <alignment horizontal="center"/>
    </xf>
    <xf numFmtId="0" fontId="15" fillId="0" borderId="4" xfId="1" applyFont="1" applyBorder="1" applyAlignment="1">
      <alignment horizontal="center"/>
    </xf>
    <xf numFmtId="0" fontId="15" fillId="0" borderId="3" xfId="1" applyFont="1" applyBorder="1" applyAlignment="1">
      <alignment horizontal="center"/>
    </xf>
    <xf numFmtId="14" fontId="15" fillId="0" borderId="2" xfId="1" applyNumberFormat="1" applyFont="1" applyBorder="1" applyAlignment="1">
      <alignment horizontal="left" vertical="center"/>
    </xf>
    <xf numFmtId="0" fontId="15" fillId="0" borderId="4" xfId="1" applyFont="1" applyBorder="1" applyAlignment="1">
      <alignment horizontal="left" vertical="center"/>
    </xf>
    <xf numFmtId="0" fontId="15" fillId="0" borderId="3" xfId="1" applyFont="1" applyBorder="1" applyAlignment="1">
      <alignment horizontal="left" vertical="center"/>
    </xf>
    <xf numFmtId="185" fontId="15" fillId="0" borderId="2" xfId="1" applyNumberFormat="1" applyFont="1" applyBorder="1" applyAlignment="1">
      <alignment horizontal="center"/>
    </xf>
    <xf numFmtId="185" fontId="15" fillId="0" borderId="3" xfId="1" applyNumberFormat="1" applyFont="1" applyBorder="1" applyAlignment="1">
      <alignment horizontal="center"/>
    </xf>
    <xf numFmtId="186" fontId="16" fillId="0" borderId="1" xfId="1" applyNumberFormat="1" applyFont="1" applyBorder="1" applyAlignment="1">
      <alignment horizontal="right"/>
    </xf>
    <xf numFmtId="184" fontId="15" fillId="0" borderId="2" xfId="1" applyNumberFormat="1" applyFont="1" applyBorder="1" applyAlignment="1">
      <alignment horizontal="center"/>
    </xf>
    <xf numFmtId="184" fontId="15" fillId="0" borderId="4" xfId="1" applyNumberFormat="1" applyFont="1" applyBorder="1" applyAlignment="1">
      <alignment horizontal="center"/>
    </xf>
    <xf numFmtId="184" fontId="15" fillId="0" borderId="3" xfId="1" applyNumberFormat="1" applyFont="1" applyBorder="1" applyAlignment="1">
      <alignment horizontal="center"/>
    </xf>
    <xf numFmtId="0" fontId="16" fillId="0" borderId="40" xfId="0" applyFont="1" applyBorder="1" applyAlignment="1">
      <alignment horizontal="left" vertical="center" wrapText="1"/>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186" fontId="16" fillId="0" borderId="1" xfId="0" applyNumberFormat="1" applyFont="1" applyBorder="1" applyAlignment="1">
      <alignment horizontal="right" vertical="center"/>
    </xf>
    <xf numFmtId="186" fontId="16" fillId="0" borderId="2" xfId="1" applyNumberFormat="1" applyFont="1" applyBorder="1" applyAlignment="1">
      <alignment horizontal="right"/>
    </xf>
    <xf numFmtId="186" fontId="16" fillId="0" borderId="4" xfId="1" applyNumberFormat="1" applyFont="1" applyBorder="1" applyAlignment="1">
      <alignment horizontal="right"/>
    </xf>
    <xf numFmtId="186" fontId="16" fillId="0" borderId="3" xfId="1" applyNumberFormat="1" applyFont="1" applyBorder="1" applyAlignment="1">
      <alignment horizontal="right"/>
    </xf>
    <xf numFmtId="0" fontId="75" fillId="0" borderId="0" xfId="1" applyFont="1" applyAlignment="1">
      <alignment horizontal="center" vertical="center" wrapTex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1" xfId="0" applyFont="1" applyBorder="1" applyAlignment="1">
      <alignment horizontal="center" vertical="center"/>
    </xf>
    <xf numFmtId="0" fontId="16" fillId="0" borderId="1" xfId="1" applyFont="1" applyBorder="1" applyAlignment="1">
      <alignment horizontal="center" vertical="center"/>
    </xf>
    <xf numFmtId="0" fontId="22" fillId="3" borderId="0" xfId="0" applyFont="1" applyFill="1" applyAlignment="1">
      <alignment horizontal="center" vertical="center"/>
    </xf>
    <xf numFmtId="0" fontId="25" fillId="3" borderId="9"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0" xfId="0" applyFont="1" applyFill="1" applyAlignment="1">
      <alignment horizontal="center" vertical="center"/>
    </xf>
    <xf numFmtId="0" fontId="25" fillId="3" borderId="11"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7" xfId="0" applyFont="1" applyFill="1" applyBorder="1" applyAlignment="1">
      <alignment horizontal="center" vertical="center"/>
    </xf>
    <xf numFmtId="0" fontId="17" fillId="3" borderId="8"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3" xfId="1" applyFont="1" applyFill="1" applyBorder="1" applyAlignment="1">
      <alignment horizontal="center" vertical="center" wrapText="1"/>
    </xf>
    <xf numFmtId="184" fontId="73" fillId="3" borderId="9" xfId="0" applyNumberFormat="1" applyFont="1" applyFill="1" applyBorder="1" applyAlignment="1" applyProtection="1">
      <alignment horizontal="center" vertical="center" shrinkToFit="1"/>
      <protection locked="0"/>
    </xf>
    <xf numFmtId="184" fontId="73" fillId="3" borderId="10" xfId="0" applyNumberFormat="1" applyFont="1" applyFill="1" applyBorder="1" applyAlignment="1" applyProtection="1">
      <alignment horizontal="center" vertical="center" shrinkToFit="1"/>
      <protection locked="0"/>
    </xf>
    <xf numFmtId="184" fontId="73" fillId="3" borderId="12" xfId="0" applyNumberFormat="1" applyFont="1" applyFill="1" applyBorder="1" applyAlignment="1" applyProtection="1">
      <alignment horizontal="center" vertical="center" shrinkToFit="1"/>
      <protection locked="0"/>
    </xf>
    <xf numFmtId="184" fontId="73" fillId="3" borderId="11" xfId="0" applyNumberFormat="1" applyFont="1" applyFill="1" applyBorder="1" applyAlignment="1" applyProtection="1">
      <alignment horizontal="center" vertical="center" shrinkToFit="1"/>
      <protection locked="0"/>
    </xf>
    <xf numFmtId="184" fontId="73" fillId="3" borderId="6" xfId="0" applyNumberFormat="1" applyFont="1" applyFill="1" applyBorder="1" applyAlignment="1" applyProtection="1">
      <alignment horizontal="center" vertical="center" shrinkToFit="1"/>
      <protection locked="0"/>
    </xf>
    <xf numFmtId="184" fontId="73" fillId="3" borderId="7" xfId="0" applyNumberFormat="1" applyFont="1" applyFill="1" applyBorder="1" applyAlignment="1" applyProtection="1">
      <alignment horizontal="center" vertical="center" shrinkToFit="1"/>
      <protection locked="0"/>
    </xf>
    <xf numFmtId="0" fontId="25" fillId="3" borderId="9" xfId="0" applyFont="1" applyFill="1" applyBorder="1" applyAlignment="1">
      <alignment horizontal="center" vertical="center" textRotation="255"/>
    </xf>
    <xf numFmtId="0" fontId="25" fillId="3" borderId="10" xfId="0" applyFont="1" applyFill="1" applyBorder="1" applyAlignment="1">
      <alignment horizontal="center" vertical="center" textRotation="255"/>
    </xf>
    <xf numFmtId="0" fontId="16" fillId="5" borderId="9"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6" fillId="5" borderId="11"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0" fontId="16" fillId="5" borderId="7" xfId="0" applyFont="1" applyFill="1" applyBorder="1" applyAlignment="1" applyProtection="1">
      <alignment horizontal="center" vertical="center"/>
      <protection locked="0"/>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9" xfId="0" applyFont="1" applyFill="1" applyBorder="1" applyAlignment="1">
      <alignment horizontal="center" vertical="center" wrapText="1"/>
    </xf>
    <xf numFmtId="0" fontId="25" fillId="3" borderId="2" xfId="0" applyFont="1" applyFill="1" applyBorder="1" applyAlignment="1">
      <alignment horizontal="center" vertical="center" textRotation="255"/>
    </xf>
    <xf numFmtId="0" fontId="25" fillId="3" borderId="3" xfId="0" applyFont="1" applyFill="1" applyBorder="1" applyAlignment="1">
      <alignment horizontal="center" vertical="center" textRotation="255"/>
    </xf>
    <xf numFmtId="0" fontId="25" fillId="3" borderId="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wrapText="1"/>
      <protection locked="0"/>
    </xf>
    <xf numFmtId="0" fontId="25" fillId="3" borderId="2" xfId="0" applyFont="1" applyFill="1" applyBorder="1" applyAlignment="1" applyProtection="1">
      <alignment horizontal="center" vertical="center" textRotation="255"/>
      <protection locked="0"/>
    </xf>
    <xf numFmtId="0" fontId="25" fillId="3" borderId="3" xfId="0" applyFont="1" applyFill="1" applyBorder="1" applyAlignment="1" applyProtection="1">
      <alignment horizontal="center" vertical="center" textRotation="255"/>
      <protection locked="0"/>
    </xf>
    <xf numFmtId="0" fontId="25" fillId="3" borderId="3" xfId="0" applyFont="1" applyFill="1" applyBorder="1" applyAlignment="1" applyProtection="1">
      <alignment horizontal="center" vertical="center" wrapText="1"/>
      <protection locked="0"/>
    </xf>
    <xf numFmtId="14" fontId="15" fillId="3" borderId="2" xfId="1" applyNumberFormat="1" applyFont="1" applyFill="1" applyBorder="1" applyAlignment="1">
      <alignment horizontal="left" vertical="center"/>
    </xf>
    <xf numFmtId="0" fontId="15" fillId="3" borderId="4" xfId="1" applyFont="1" applyFill="1" applyBorder="1" applyAlignment="1">
      <alignment horizontal="left" vertical="center"/>
    </xf>
    <xf numFmtId="0" fontId="15" fillId="3" borderId="3" xfId="1" applyFont="1" applyFill="1" applyBorder="1" applyAlignment="1">
      <alignment horizontal="left" vertical="center"/>
    </xf>
    <xf numFmtId="0" fontId="57" fillId="5" borderId="99" xfId="2" applyFont="1" applyFill="1" applyBorder="1" applyAlignment="1" applyProtection="1">
      <alignment horizontal="left" vertical="top" wrapText="1"/>
      <protection locked="0"/>
    </xf>
    <xf numFmtId="0" fontId="57" fillId="5" borderId="60" xfId="2" applyFont="1" applyFill="1" applyBorder="1" applyAlignment="1" applyProtection="1">
      <alignment horizontal="left" vertical="top"/>
      <protection locked="0"/>
    </xf>
    <xf numFmtId="0" fontId="57" fillId="5" borderId="61" xfId="2" applyFont="1" applyFill="1" applyBorder="1" applyAlignment="1" applyProtection="1">
      <alignment horizontal="left" vertical="top"/>
      <protection locked="0"/>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57" fillId="0" borderId="9" xfId="2" applyFont="1" applyBorder="1" applyAlignment="1">
      <alignment horizontal="center" vertical="center" wrapText="1"/>
    </xf>
    <xf numFmtId="0" fontId="57" fillId="0" borderId="10" xfId="2" applyFont="1" applyBorder="1" applyAlignment="1">
      <alignment horizontal="center" vertical="center"/>
    </xf>
    <xf numFmtId="0" fontId="57" fillId="0" borderId="6" xfId="2" applyFont="1" applyBorder="1" applyAlignment="1">
      <alignment horizontal="center" vertical="center"/>
    </xf>
    <xf numFmtId="0" fontId="57" fillId="0" borderId="7" xfId="2" applyFont="1" applyBorder="1" applyAlignment="1">
      <alignment horizontal="center" vertical="center"/>
    </xf>
    <xf numFmtId="0" fontId="57" fillId="0" borderId="5" xfId="2" applyFont="1" applyBorder="1" applyAlignment="1">
      <alignment horizontal="center" vertical="center" wrapText="1"/>
    </xf>
    <xf numFmtId="0" fontId="57" fillId="0" borderId="10" xfId="2" applyFont="1" applyBorder="1" applyAlignment="1">
      <alignment horizontal="center" vertical="center" wrapText="1"/>
    </xf>
    <xf numFmtId="0" fontId="57" fillId="0" borderId="6" xfId="2" applyFont="1" applyBorder="1" applyAlignment="1">
      <alignment horizontal="center" vertical="center" wrapText="1"/>
    </xf>
    <xf numFmtId="0" fontId="57" fillId="0" borderId="8" xfId="2" applyFont="1" applyBorder="1" applyAlignment="1">
      <alignment horizontal="center" vertical="center" wrapText="1"/>
    </xf>
    <xf numFmtId="0" fontId="57" fillId="0" borderId="7" xfId="2" applyFont="1" applyBorder="1" applyAlignment="1">
      <alignment horizontal="center" vertical="center" wrapText="1"/>
    </xf>
    <xf numFmtId="0" fontId="73" fillId="0" borderId="9" xfId="2" applyFont="1" applyBorder="1" applyAlignment="1">
      <alignment horizontal="left" vertical="center" wrapText="1"/>
    </xf>
    <xf numFmtId="0" fontId="73" fillId="0" borderId="5" xfId="2" applyFont="1" applyBorder="1" applyAlignment="1">
      <alignment horizontal="left" vertical="center" wrapText="1"/>
    </xf>
    <xf numFmtId="0" fontId="73" fillId="0" borderId="10" xfId="2" applyFont="1" applyBorder="1" applyAlignment="1">
      <alignment horizontal="left" vertical="center" wrapText="1"/>
    </xf>
    <xf numFmtId="0" fontId="73" fillId="0" borderId="6" xfId="2" applyFont="1" applyBorder="1" applyAlignment="1">
      <alignment horizontal="left" vertical="center"/>
    </xf>
    <xf numFmtId="0" fontId="73" fillId="0" borderId="8" xfId="2" applyFont="1" applyBorder="1" applyAlignment="1">
      <alignment horizontal="left" vertical="center"/>
    </xf>
    <xf numFmtId="0" fontId="73" fillId="0" borderId="7" xfId="2" applyFont="1" applyBorder="1" applyAlignment="1">
      <alignment horizontal="left" vertical="center"/>
    </xf>
    <xf numFmtId="0" fontId="57" fillId="0" borderId="58" xfId="2" applyFont="1" applyBorder="1" applyAlignment="1">
      <alignment horizontal="center" vertical="center" wrapText="1"/>
    </xf>
    <xf numFmtId="0" fontId="57" fillId="0" borderId="60" xfId="2" applyFont="1" applyBorder="1" applyAlignment="1">
      <alignment horizontal="center" vertical="center" wrapText="1"/>
    </xf>
    <xf numFmtId="0" fontId="57" fillId="0" borderId="59" xfId="2" applyFont="1" applyBorder="1" applyAlignment="1">
      <alignment horizontal="center" vertical="center" wrapText="1"/>
    </xf>
    <xf numFmtId="0" fontId="83" fillId="5" borderId="72" xfId="2" applyFont="1" applyFill="1" applyBorder="1" applyAlignment="1" applyProtection="1">
      <alignment horizontal="center" vertical="center" wrapText="1"/>
      <protection locked="0"/>
    </xf>
    <xf numFmtId="0" fontId="83" fillId="5" borderId="74" xfId="2" applyFont="1" applyFill="1" applyBorder="1" applyAlignment="1" applyProtection="1">
      <alignment horizontal="center" vertical="center" wrapText="1"/>
      <protection locked="0"/>
    </xf>
    <xf numFmtId="0" fontId="57" fillId="0" borderId="72" xfId="2" applyFont="1" applyBorder="1" applyAlignment="1">
      <alignment horizontal="center" vertical="center" wrapText="1"/>
    </xf>
    <xf numFmtId="0" fontId="57" fillId="0" borderId="75" xfId="2" applyFont="1" applyBorder="1" applyAlignment="1">
      <alignment horizontal="center" vertical="center" wrapText="1"/>
    </xf>
    <xf numFmtId="0" fontId="57" fillId="0" borderId="84" xfId="2" applyFont="1" applyBorder="1" applyAlignment="1">
      <alignment horizontal="center" vertical="center" wrapText="1"/>
    </xf>
    <xf numFmtId="0" fontId="57" fillId="0" borderId="85" xfId="2" applyFont="1" applyBorder="1" applyAlignment="1">
      <alignment horizontal="center" vertical="center" wrapText="1"/>
    </xf>
    <xf numFmtId="0" fontId="57" fillId="0" borderId="86" xfId="2" applyFont="1" applyBorder="1" applyAlignment="1">
      <alignment horizontal="center" vertical="center" wrapText="1"/>
    </xf>
    <xf numFmtId="0" fontId="83" fillId="0" borderId="9" xfId="2" applyFont="1" applyBorder="1" applyAlignment="1">
      <alignment horizontal="center" vertical="center" wrapText="1"/>
    </xf>
    <xf numFmtId="0" fontId="83" fillId="0" borderId="12" xfId="2" applyFont="1" applyBorder="1" applyAlignment="1">
      <alignment horizontal="center" vertical="center" wrapText="1"/>
    </xf>
    <xf numFmtId="0" fontId="83" fillId="0" borderId="96" xfId="2" applyFont="1" applyBorder="1" applyAlignment="1">
      <alignment horizontal="center" vertical="center" wrapText="1"/>
    </xf>
    <xf numFmtId="0" fontId="73" fillId="0" borderId="88" xfId="2" applyFont="1" applyBorder="1" applyAlignment="1">
      <alignment horizontal="center" vertical="center" wrapText="1"/>
    </xf>
    <xf numFmtId="0" fontId="73" fillId="0" borderId="10" xfId="2" applyFont="1" applyBorder="1" applyAlignment="1">
      <alignment horizontal="center" vertical="center" wrapText="1"/>
    </xf>
    <xf numFmtId="0" fontId="73" fillId="0" borderId="91" xfId="2" applyFont="1" applyBorder="1" applyAlignment="1">
      <alignment horizontal="center" vertical="center" wrapText="1"/>
    </xf>
    <xf numFmtId="0" fontId="73" fillId="0" borderId="70" xfId="2" applyFont="1" applyBorder="1" applyAlignment="1">
      <alignment horizontal="center" vertical="center" wrapText="1"/>
    </xf>
    <xf numFmtId="0" fontId="81" fillId="5" borderId="9" xfId="2" applyFont="1" applyFill="1" applyBorder="1" applyAlignment="1" applyProtection="1">
      <alignment horizontal="center" vertical="center" wrapText="1"/>
      <protection locked="0"/>
    </xf>
    <xf numFmtId="0" fontId="81" fillId="5" borderId="10" xfId="2" applyFont="1" applyFill="1" applyBorder="1" applyAlignment="1" applyProtection="1">
      <alignment horizontal="center" vertical="center" wrapText="1"/>
      <protection locked="0"/>
    </xf>
    <xf numFmtId="0" fontId="83" fillId="0" borderId="9" xfId="2" applyFont="1" applyBorder="1" applyAlignment="1">
      <alignment horizontal="right" vertical="center" wrapText="1"/>
    </xf>
    <xf numFmtId="0" fontId="83" fillId="0" borderId="12" xfId="2" applyFont="1" applyBorder="1" applyAlignment="1">
      <alignment horizontal="right" vertical="center" wrapText="1"/>
    </xf>
    <xf numFmtId="0" fontId="84" fillId="0" borderId="50" xfId="2" applyFont="1" applyBorder="1" applyAlignment="1">
      <alignment horizontal="left" vertical="center" wrapText="1"/>
    </xf>
    <xf numFmtId="0" fontId="84" fillId="0" borderId="83" xfId="2" applyFont="1" applyBorder="1" applyAlignment="1">
      <alignment horizontal="left" vertical="center" wrapText="1"/>
    </xf>
    <xf numFmtId="0" fontId="57" fillId="0" borderId="92" xfId="2" applyFont="1" applyBorder="1" applyAlignment="1">
      <alignment horizontal="center" vertical="center" wrapText="1"/>
    </xf>
    <xf numFmtId="0" fontId="57" fillId="0" borderId="74" xfId="2" applyFont="1" applyBorder="1" applyAlignment="1">
      <alignment horizontal="center" vertical="center" wrapText="1"/>
    </xf>
    <xf numFmtId="0" fontId="57" fillId="0" borderId="94" xfId="2" applyFont="1" applyBorder="1" applyAlignment="1">
      <alignment horizontal="center" vertical="center" wrapText="1"/>
    </xf>
    <xf numFmtId="0" fontId="57" fillId="0" borderId="79" xfId="2" applyFont="1" applyBorder="1" applyAlignment="1">
      <alignment horizontal="center" vertical="center" wrapText="1"/>
    </xf>
    <xf numFmtId="0" fontId="84" fillId="0" borderId="50" xfId="2" applyFont="1" applyBorder="1" applyAlignment="1">
      <alignment horizontal="center" vertical="center" wrapText="1"/>
    </xf>
    <xf numFmtId="0" fontId="84" fillId="0" borderId="83" xfId="2" applyFont="1" applyBorder="1" applyAlignment="1">
      <alignment horizontal="center" vertical="center" wrapText="1"/>
    </xf>
    <xf numFmtId="0" fontId="58" fillId="0" borderId="89" xfId="2" applyFont="1" applyBorder="1" applyAlignment="1">
      <alignment horizontal="left" vertical="center" wrapText="1"/>
    </xf>
    <xf numFmtId="0" fontId="58" fillId="0" borderId="0" xfId="2" applyFont="1" applyAlignment="1">
      <alignment horizontal="left" vertical="center" wrapText="1"/>
    </xf>
    <xf numFmtId="0" fontId="81" fillId="0" borderId="62" xfId="2" applyFont="1" applyBorder="1" applyAlignment="1">
      <alignment horizontal="center" vertical="center" textRotation="255" wrapText="1"/>
    </xf>
    <xf numFmtId="0" fontId="81" fillId="0" borderId="67" xfId="2" applyFont="1" applyBorder="1" applyAlignment="1">
      <alignment horizontal="center" vertical="center" textRotation="255" wrapText="1"/>
    </xf>
    <xf numFmtId="0" fontId="81" fillId="0" borderId="76" xfId="2" applyFont="1" applyBorder="1" applyAlignment="1">
      <alignment horizontal="center" vertical="center" textRotation="255" wrapText="1"/>
    </xf>
    <xf numFmtId="0" fontId="57" fillId="0" borderId="63" xfId="2" applyFont="1" applyBorder="1" applyAlignment="1">
      <alignment horizontal="center" vertical="center" wrapText="1"/>
    </xf>
    <xf numFmtId="0" fontId="57" fillId="0" borderId="64" xfId="2" applyFont="1" applyBorder="1" applyAlignment="1">
      <alignment horizontal="center" vertical="center" wrapText="1"/>
    </xf>
    <xf numFmtId="0" fontId="57" fillId="0" borderId="65" xfId="2" applyFont="1" applyBorder="1" applyAlignment="1">
      <alignment horizontal="center" vertical="center" wrapText="1"/>
    </xf>
    <xf numFmtId="0" fontId="57" fillId="0" borderId="73" xfId="2" applyFont="1" applyBorder="1" applyAlignment="1">
      <alignment horizontal="center" vertical="center" wrapText="1"/>
    </xf>
    <xf numFmtId="0" fontId="57" fillId="0" borderId="68" xfId="2" applyFont="1" applyBorder="1" applyAlignment="1">
      <alignment horizontal="center" vertical="center" wrapText="1"/>
    </xf>
    <xf numFmtId="0" fontId="57" fillId="0" borderId="69" xfId="2" applyFont="1" applyBorder="1" applyAlignment="1">
      <alignment horizontal="center" vertical="center" wrapText="1"/>
    </xf>
    <xf numFmtId="0" fontId="57" fillId="0" borderId="70" xfId="2" applyFont="1" applyBorder="1" applyAlignment="1">
      <alignment horizontal="center" vertical="center" wrapText="1"/>
    </xf>
    <xf numFmtId="0" fontId="87" fillId="0" borderId="89" xfId="2" applyFont="1" applyBorder="1" applyAlignment="1">
      <alignment horizontal="left" vertical="top" wrapText="1"/>
    </xf>
    <xf numFmtId="0" fontId="87" fillId="0" borderId="0" xfId="2" applyFont="1" applyAlignment="1">
      <alignment horizontal="left" vertical="top" wrapText="1"/>
    </xf>
    <xf numFmtId="0" fontId="37" fillId="0" borderId="0" xfId="2" applyFont="1" applyAlignment="1">
      <alignment horizontal="center"/>
    </xf>
    <xf numFmtId="0" fontId="57" fillId="5" borderId="72" xfId="2" applyFont="1" applyFill="1" applyBorder="1" applyAlignment="1" applyProtection="1">
      <alignment horizontal="center" vertical="center" wrapText="1"/>
      <protection locked="0"/>
    </xf>
    <xf numFmtId="0" fontId="57" fillId="5" borderId="74" xfId="2" applyFont="1" applyFill="1" applyBorder="1" applyAlignment="1" applyProtection="1">
      <alignment horizontal="center" vertical="center" wrapText="1"/>
      <protection locked="0"/>
    </xf>
    <xf numFmtId="0" fontId="37" fillId="5" borderId="72" xfId="2" applyFont="1" applyFill="1" applyBorder="1" applyAlignment="1" applyProtection="1">
      <alignment horizontal="center" vertical="center" wrapText="1"/>
      <protection locked="0"/>
    </xf>
    <xf numFmtId="0" fontId="37" fillId="5" borderId="74" xfId="2" applyFont="1" applyFill="1" applyBorder="1" applyAlignment="1" applyProtection="1">
      <alignment horizontal="center" vertical="center" wrapText="1"/>
      <protection locked="0"/>
    </xf>
    <xf numFmtId="0" fontId="83" fillId="0" borderId="87" xfId="2" applyFont="1" applyBorder="1" applyAlignment="1">
      <alignment horizontal="center" vertical="center" wrapText="1"/>
    </xf>
    <xf numFmtId="0" fontId="83" fillId="0" borderId="90" xfId="2" applyFont="1" applyBorder="1" applyAlignment="1">
      <alignment horizontal="center" vertical="center" wrapText="1"/>
    </xf>
    <xf numFmtId="0" fontId="83" fillId="0" borderId="93" xfId="2" applyFont="1" applyBorder="1" applyAlignment="1">
      <alignment horizontal="center" vertical="center" wrapText="1"/>
    </xf>
    <xf numFmtId="0" fontId="57" fillId="0" borderId="77" xfId="2" applyFont="1" applyBorder="1" applyAlignment="1">
      <alignment horizontal="center" vertical="center" wrapText="1"/>
    </xf>
    <xf numFmtId="0" fontId="57" fillId="0" borderId="78" xfId="2" applyFont="1" applyBorder="1" applyAlignment="1">
      <alignment horizontal="center" vertical="center" wrapText="1"/>
    </xf>
    <xf numFmtId="0" fontId="78" fillId="0" borderId="51" xfId="2" applyFont="1" applyBorder="1" applyAlignment="1">
      <alignment horizontal="center" vertical="center" shrinkToFit="1"/>
    </xf>
    <xf numFmtId="0" fontId="78" fillId="0" borderId="52" xfId="2" applyFont="1" applyBorder="1" applyAlignment="1">
      <alignment horizontal="center" vertical="center" shrinkToFit="1"/>
    </xf>
    <xf numFmtId="0" fontId="79" fillId="0" borderId="53" xfId="2" applyFont="1" applyBorder="1" applyAlignment="1">
      <alignment vertical="center" shrinkToFit="1"/>
    </xf>
    <xf numFmtId="0" fontId="79" fillId="0" borderId="54" xfId="2" applyFont="1" applyBorder="1" applyAlignment="1">
      <alignment vertical="center" shrinkToFit="1"/>
    </xf>
    <xf numFmtId="0" fontId="79" fillId="0" borderId="55" xfId="2" applyFont="1" applyBorder="1" applyAlignment="1">
      <alignment vertical="center" shrinkToFit="1"/>
    </xf>
    <xf numFmtId="0" fontId="80" fillId="0" borderId="110" xfId="2" applyFont="1" applyBorder="1" applyAlignment="1">
      <alignment horizontal="center" vertical="center"/>
    </xf>
    <xf numFmtId="0" fontId="80" fillId="0" borderId="111" xfId="2" applyFont="1" applyBorder="1" applyAlignment="1">
      <alignment horizontal="center" vertical="center"/>
    </xf>
    <xf numFmtId="0" fontId="81" fillId="5" borderId="112" xfId="2" applyFont="1" applyFill="1" applyBorder="1" applyAlignment="1" applyProtection="1">
      <alignment horizontal="left" vertical="center" indent="1" shrinkToFit="1"/>
      <protection locked="0"/>
    </xf>
    <xf numFmtId="0" fontId="81" fillId="5" borderId="111" xfId="2" applyFont="1" applyFill="1" applyBorder="1" applyAlignment="1" applyProtection="1">
      <alignment horizontal="left" vertical="center" indent="1" shrinkToFit="1"/>
      <protection locked="0"/>
    </xf>
    <xf numFmtId="0" fontId="81" fillId="5" borderId="113" xfId="2" applyFont="1" applyFill="1" applyBorder="1" applyAlignment="1" applyProtection="1">
      <alignment horizontal="left" vertical="center" indent="1" shrinkToFit="1"/>
      <protection locked="0"/>
    </xf>
    <xf numFmtId="0" fontId="57" fillId="0" borderId="56" xfId="2" applyFont="1" applyBorder="1" applyAlignment="1">
      <alignment horizontal="center" vertical="center" wrapText="1"/>
    </xf>
    <xf numFmtId="0" fontId="57" fillId="0" borderId="57" xfId="2" applyFont="1" applyBorder="1" applyAlignment="1">
      <alignment horizontal="center" vertical="center" wrapText="1"/>
    </xf>
    <xf numFmtId="184" fontId="57" fillId="0" borderId="60" xfId="2" applyNumberFormat="1" applyFont="1" applyBorder="1" applyAlignment="1">
      <alignment horizontal="center" vertical="center" wrapText="1"/>
    </xf>
    <xf numFmtId="184" fontId="57" fillId="0" borderId="59" xfId="2" applyNumberFormat="1" applyFont="1" applyBorder="1" applyAlignment="1">
      <alignment horizontal="center" vertical="center" wrapText="1"/>
    </xf>
    <xf numFmtId="184" fontId="57" fillId="0" borderId="58" xfId="2" applyNumberFormat="1" applyFont="1" applyBorder="1" applyAlignment="1">
      <alignment horizontal="center" vertical="center" wrapText="1"/>
    </xf>
    <xf numFmtId="0" fontId="57" fillId="0" borderId="61" xfId="2" applyFont="1" applyBorder="1" applyAlignment="1">
      <alignment horizontal="center" vertical="center" wrapText="1"/>
    </xf>
    <xf numFmtId="0" fontId="77" fillId="0" borderId="30" xfId="2" applyFont="1" applyBorder="1" applyAlignment="1">
      <alignment horizontal="left" vertical="center"/>
    </xf>
    <xf numFmtId="0" fontId="78" fillId="0" borderId="46" xfId="2" applyFont="1" applyBorder="1" applyAlignment="1">
      <alignment horizontal="center" vertical="center"/>
    </xf>
    <xf numFmtId="0" fontId="78" fillId="0" borderId="47" xfId="2" applyFont="1" applyBorder="1" applyAlignment="1">
      <alignment horizontal="center" vertical="center"/>
    </xf>
    <xf numFmtId="14" fontId="57" fillId="0" borderId="48" xfId="2" applyNumberFormat="1" applyFont="1" applyBorder="1" applyAlignment="1">
      <alignment horizontal="left" vertical="center"/>
    </xf>
    <xf numFmtId="0" fontId="57" fillId="0" borderId="47" xfId="2" applyFont="1" applyBorder="1" applyAlignment="1">
      <alignment horizontal="left" vertical="center"/>
    </xf>
    <xf numFmtId="0" fontId="57" fillId="0" borderId="109" xfId="2" applyFont="1" applyBorder="1" applyAlignment="1">
      <alignment horizontal="left" vertical="center"/>
    </xf>
    <xf numFmtId="0" fontId="78" fillId="0" borderId="49" xfId="2" applyFont="1" applyBorder="1" applyAlignment="1">
      <alignment horizontal="center" vertical="center"/>
    </xf>
    <xf numFmtId="0" fontId="78" fillId="0" borderId="5" xfId="2" applyFont="1" applyBorder="1" applyAlignment="1">
      <alignment horizontal="center" vertical="center"/>
    </xf>
    <xf numFmtId="14" fontId="57" fillId="0" borderId="9" xfId="2" applyNumberFormat="1" applyFont="1" applyBorder="1" applyAlignment="1">
      <alignment horizontal="left" vertical="center" shrinkToFit="1"/>
    </xf>
    <xf numFmtId="0" fontId="57" fillId="0" borderId="5" xfId="2" applyFont="1" applyBorder="1" applyAlignment="1">
      <alignment horizontal="left" vertical="center" shrinkToFit="1"/>
    </xf>
    <xf numFmtId="0" fontId="57" fillId="0" borderId="50" xfId="2" applyFont="1" applyBorder="1" applyAlignment="1">
      <alignment horizontal="left" vertical="center" shrinkToFit="1"/>
    </xf>
    <xf numFmtId="0" fontId="99" fillId="0" borderId="9" xfId="11" applyFont="1" applyBorder="1" applyAlignment="1">
      <alignment horizontal="center" vertical="center" wrapText="1"/>
    </xf>
    <xf numFmtId="0" fontId="99" fillId="0" borderId="10" xfId="11" applyFont="1" applyBorder="1" applyAlignment="1">
      <alignment horizontal="center" vertical="center" wrapText="1"/>
    </xf>
    <xf numFmtId="0" fontId="99" fillId="0" borderId="12" xfId="11" applyFont="1" applyBorder="1" applyAlignment="1">
      <alignment horizontal="center" vertical="center" wrapText="1"/>
    </xf>
    <xf numFmtId="0" fontId="99" fillId="0" borderId="11" xfId="11" applyFont="1" applyBorder="1" applyAlignment="1">
      <alignment horizontal="center" vertical="center" wrapText="1"/>
    </xf>
    <xf numFmtId="0" fontId="99" fillId="0" borderId="6" xfId="11" applyFont="1" applyBorder="1" applyAlignment="1">
      <alignment horizontal="center" vertical="center" wrapText="1"/>
    </xf>
    <xf numFmtId="0" fontId="99" fillId="0" borderId="7" xfId="11" applyFont="1" applyBorder="1" applyAlignment="1">
      <alignment horizontal="center" vertical="center" wrapText="1"/>
    </xf>
    <xf numFmtId="0" fontId="99" fillId="0" borderId="13" xfId="11" applyFont="1" applyBorder="1" applyAlignment="1">
      <alignment horizontal="center" vertical="center" wrapText="1"/>
    </xf>
    <xf numFmtId="0" fontId="99" fillId="0" borderId="26" xfId="11" applyFont="1" applyBorder="1" applyAlignment="1">
      <alignment horizontal="center" vertical="center" wrapText="1"/>
    </xf>
    <xf numFmtId="0" fontId="99" fillId="0" borderId="14" xfId="11" applyFont="1" applyBorder="1" applyAlignment="1">
      <alignment horizontal="center" vertical="center" wrapText="1"/>
    </xf>
    <xf numFmtId="0" fontId="124" fillId="0" borderId="13" xfId="11" applyFont="1" applyBorder="1" applyAlignment="1">
      <alignment horizontal="center" vertical="center"/>
    </xf>
    <xf numFmtId="0" fontId="124" fillId="0" borderId="26" xfId="11" applyFont="1" applyBorder="1" applyAlignment="1">
      <alignment horizontal="center" vertical="center"/>
    </xf>
    <xf numFmtId="0" fontId="124" fillId="0" borderId="14" xfId="11" applyFont="1" applyBorder="1" applyAlignment="1">
      <alignment horizontal="center" vertical="center"/>
    </xf>
    <xf numFmtId="0" fontId="115" fillId="0" borderId="13" xfId="11" applyFont="1" applyBorder="1" applyAlignment="1">
      <alignment horizontal="center" vertical="center"/>
    </xf>
    <xf numFmtId="0" fontId="115" fillId="0" borderId="26" xfId="11" applyFont="1" applyBorder="1" applyAlignment="1">
      <alignment horizontal="center" vertical="center"/>
    </xf>
    <xf numFmtId="0" fontId="115" fillId="0" borderId="14" xfId="11" applyFont="1" applyBorder="1" applyAlignment="1">
      <alignment horizontal="center" vertical="center"/>
    </xf>
    <xf numFmtId="0" fontId="19" fillId="0" borderId="9" xfId="11" applyBorder="1" applyAlignment="1">
      <alignment horizontal="center" vertical="center" wrapText="1"/>
    </xf>
    <xf numFmtId="0" fontId="19" fillId="0" borderId="5" xfId="11" applyBorder="1" applyAlignment="1">
      <alignment horizontal="center" vertical="center" wrapText="1"/>
    </xf>
    <xf numFmtId="0" fontId="19" fillId="0" borderId="10" xfId="11" applyBorder="1" applyAlignment="1">
      <alignment horizontal="center" vertical="center" wrapText="1"/>
    </xf>
    <xf numFmtId="0" fontId="97" fillId="0" borderId="13" xfId="11" applyFont="1" applyBorder="1" applyAlignment="1">
      <alignment horizontal="center" vertical="center"/>
    </xf>
    <xf numFmtId="0" fontId="97" fillId="0" borderId="26" xfId="11" applyFont="1" applyBorder="1" applyAlignment="1">
      <alignment horizontal="center" vertical="center"/>
    </xf>
    <xf numFmtId="0" fontId="97" fillId="0" borderId="14" xfId="11" applyFont="1" applyBorder="1" applyAlignment="1">
      <alignment horizontal="center" vertical="center"/>
    </xf>
    <xf numFmtId="0" fontId="123" fillId="0" borderId="103" xfId="11" applyFont="1" applyBorder="1" applyAlignment="1">
      <alignment horizontal="center" vertical="center" wrapText="1"/>
    </xf>
    <xf numFmtId="0" fontId="123" fillId="0" borderId="105" xfId="11" applyFont="1" applyBorder="1" applyAlignment="1">
      <alignment horizontal="center" vertical="center" wrapText="1"/>
    </xf>
    <xf numFmtId="0" fontId="123" fillId="0" borderId="107" xfId="11" applyFont="1" applyBorder="1" applyAlignment="1">
      <alignment horizontal="center" vertical="center" wrapText="1"/>
    </xf>
    <xf numFmtId="0" fontId="123" fillId="0" borderId="104" xfId="11" applyFont="1" applyBorder="1" applyAlignment="1">
      <alignment horizontal="center" vertical="center" wrapText="1"/>
    </xf>
    <xf numFmtId="0" fontId="123" fillId="0" borderId="106" xfId="11" applyFont="1" applyBorder="1" applyAlignment="1">
      <alignment horizontal="center" vertical="center" wrapText="1"/>
    </xf>
    <xf numFmtId="0" fontId="123" fillId="0" borderId="108" xfId="11" applyFont="1" applyBorder="1" applyAlignment="1">
      <alignment horizontal="center" vertical="center" wrapText="1"/>
    </xf>
    <xf numFmtId="0" fontId="99" fillId="0" borderId="0" xfId="11" applyFont="1" applyAlignment="1">
      <alignment horizontal="center" vertical="center" wrapText="1"/>
    </xf>
    <xf numFmtId="0" fontId="99" fillId="0" borderId="8" xfId="11" applyFont="1" applyBorder="1" applyAlignment="1">
      <alignment horizontal="center" vertical="center" wrapText="1"/>
    </xf>
    <xf numFmtId="0" fontId="114" fillId="0" borderId="0" xfId="12" applyFont="1" applyAlignment="1">
      <alignment horizontal="left" vertical="center"/>
    </xf>
    <xf numFmtId="0" fontId="116" fillId="0" borderId="0" xfId="12" applyFont="1" applyAlignment="1">
      <alignment horizontal="center" vertical="center"/>
    </xf>
    <xf numFmtId="0" fontId="103" fillId="8" borderId="9" xfId="11" applyFont="1" applyFill="1" applyBorder="1" applyAlignment="1">
      <alignment horizontal="center" vertical="center" wrapText="1"/>
    </xf>
    <xf numFmtId="0" fontId="103" fillId="8" borderId="5" xfId="11" applyFont="1" applyFill="1" applyBorder="1" applyAlignment="1">
      <alignment horizontal="center" vertical="center" wrapText="1"/>
    </xf>
    <xf numFmtId="0" fontId="103" fillId="8" borderId="10" xfId="11" applyFont="1" applyFill="1" applyBorder="1" applyAlignment="1">
      <alignment horizontal="center" vertical="center" wrapText="1"/>
    </xf>
    <xf numFmtId="0" fontId="103" fillId="8" borderId="6" xfId="11" applyFont="1" applyFill="1" applyBorder="1" applyAlignment="1">
      <alignment horizontal="center" vertical="center" wrapText="1"/>
    </xf>
    <xf numFmtId="0" fontId="103" fillId="8" borderId="8" xfId="11" applyFont="1" applyFill="1" applyBorder="1" applyAlignment="1">
      <alignment horizontal="center" vertical="center" wrapText="1"/>
    </xf>
    <xf numFmtId="0" fontId="103" fillId="8" borderId="7" xfId="11" applyFont="1" applyFill="1" applyBorder="1" applyAlignment="1">
      <alignment horizontal="center" vertical="center" wrapText="1"/>
    </xf>
    <xf numFmtId="0" fontId="104" fillId="0" borderId="2" xfId="11" applyFont="1" applyBorder="1" applyAlignment="1">
      <alignment horizontal="left" vertical="center"/>
    </xf>
    <xf numFmtId="0" fontId="104" fillId="0" borderId="4" xfId="11" applyFont="1" applyBorder="1" applyAlignment="1">
      <alignment horizontal="left" vertical="center"/>
    </xf>
    <xf numFmtId="0" fontId="104" fillId="0" borderId="3" xfId="11" applyFont="1" applyBorder="1" applyAlignment="1">
      <alignment horizontal="left" vertical="center"/>
    </xf>
    <xf numFmtId="0" fontId="105" fillId="0" borderId="1" xfId="11" applyFont="1" applyBorder="1" applyAlignment="1">
      <alignment horizontal="center" vertical="center"/>
    </xf>
    <xf numFmtId="0" fontId="99" fillId="8" borderId="2" xfId="11" applyFont="1" applyFill="1" applyBorder="1" applyAlignment="1">
      <alignment horizontal="center" vertical="center"/>
    </xf>
    <xf numFmtId="0" fontId="99" fillId="8" borderId="4" xfId="11" applyFont="1" applyFill="1" applyBorder="1" applyAlignment="1">
      <alignment horizontal="center" vertical="center"/>
    </xf>
    <xf numFmtId="0" fontId="99" fillId="8" borderId="3" xfId="11" applyFont="1" applyFill="1" applyBorder="1" applyAlignment="1">
      <alignment horizontal="center" vertical="center"/>
    </xf>
    <xf numFmtId="0" fontId="104" fillId="0" borderId="1" xfId="11" applyFont="1" applyBorder="1" applyAlignment="1">
      <alignment horizontal="left" vertical="center" wrapText="1"/>
    </xf>
    <xf numFmtId="0" fontId="104" fillId="0" borderId="1" xfId="11" applyFont="1" applyBorder="1" applyAlignment="1">
      <alignment horizontal="left" vertical="center"/>
    </xf>
    <xf numFmtId="14" fontId="94" fillId="0" borderId="1" xfId="11" applyNumberFormat="1" applyFont="1" applyBorder="1" applyAlignment="1">
      <alignment horizontal="center" vertical="center"/>
    </xf>
    <xf numFmtId="0" fontId="94" fillId="0" borderId="1" xfId="11" applyFont="1" applyBorder="1" applyAlignment="1">
      <alignment horizontal="center" vertical="center"/>
    </xf>
    <xf numFmtId="0" fontId="118" fillId="0" borderId="0" xfId="11" applyFont="1" applyAlignment="1">
      <alignment horizontal="center" vertical="top" wrapText="1"/>
    </xf>
    <xf numFmtId="0" fontId="118" fillId="0" borderId="0" xfId="11" applyFont="1" applyAlignment="1">
      <alignment horizontal="center" vertical="top"/>
    </xf>
    <xf numFmtId="0" fontId="19" fillId="0" borderId="8" xfId="12" applyFont="1" applyBorder="1" applyAlignment="1">
      <alignment horizontal="center" vertical="center" wrapText="1"/>
    </xf>
    <xf numFmtId="0" fontId="97" fillId="8" borderId="13" xfId="11" applyFont="1" applyFill="1" applyBorder="1" applyAlignment="1">
      <alignment horizontal="center" vertical="center"/>
    </xf>
    <xf numFmtId="0" fontId="97" fillId="8" borderId="14" xfId="11" applyFont="1" applyFill="1" applyBorder="1" applyAlignment="1">
      <alignment horizontal="center" vertical="center"/>
    </xf>
    <xf numFmtId="0" fontId="19" fillId="8" borderId="9" xfId="11" applyFill="1" applyBorder="1" applyAlignment="1">
      <alignment horizontal="center" vertical="center"/>
    </xf>
    <xf numFmtId="0" fontId="19" fillId="8" borderId="5" xfId="11" applyFill="1" applyBorder="1" applyAlignment="1">
      <alignment horizontal="center" vertical="center"/>
    </xf>
    <xf numFmtId="0" fontId="19" fillId="8" borderId="10" xfId="11" applyFill="1" applyBorder="1" applyAlignment="1">
      <alignment horizontal="center" vertical="center"/>
    </xf>
    <xf numFmtId="0" fontId="19" fillId="8" borderId="6" xfId="11" applyFill="1" applyBorder="1" applyAlignment="1">
      <alignment horizontal="center" vertical="center"/>
    </xf>
    <xf numFmtId="0" fontId="19" fillId="8" borderId="8" xfId="11" applyFill="1" applyBorder="1" applyAlignment="1">
      <alignment horizontal="center" vertical="center"/>
    </xf>
    <xf numFmtId="0" fontId="19" fillId="8" borderId="7" xfId="11" applyFill="1" applyBorder="1" applyAlignment="1">
      <alignment horizontal="center" vertical="center"/>
    </xf>
    <xf numFmtId="0" fontId="19" fillId="8" borderId="13" xfId="11" applyFill="1" applyBorder="1" applyAlignment="1">
      <alignment horizontal="center" vertical="center"/>
    </xf>
    <xf numFmtId="0" fontId="19" fillId="8" borderId="14" xfId="11" applyFill="1" applyBorder="1" applyAlignment="1">
      <alignment horizontal="center" vertical="center"/>
    </xf>
    <xf numFmtId="0" fontId="19" fillId="8" borderId="2" xfId="11" applyFill="1" applyBorder="1" applyAlignment="1">
      <alignment horizontal="center" vertical="center"/>
    </xf>
    <xf numFmtId="0" fontId="19" fillId="8" borderId="4" xfId="11" applyFill="1" applyBorder="1" applyAlignment="1">
      <alignment horizontal="center" vertical="center"/>
    </xf>
    <xf numFmtId="0" fontId="121" fillId="8" borderId="9" xfId="11" applyFont="1" applyFill="1" applyBorder="1" applyAlignment="1">
      <alignment horizontal="center" vertical="center" wrapText="1"/>
    </xf>
    <xf numFmtId="0" fontId="121" fillId="8" borderId="10" xfId="11" applyFont="1" applyFill="1" applyBorder="1" applyAlignment="1">
      <alignment horizontal="center" vertical="center" wrapText="1"/>
    </xf>
    <xf numFmtId="0" fontId="121" fillId="8" borderId="6" xfId="11" applyFont="1" applyFill="1" applyBorder="1" applyAlignment="1">
      <alignment horizontal="center" vertical="center" wrapText="1"/>
    </xf>
    <xf numFmtId="0" fontId="121" fillId="8" borderId="7" xfId="11" applyFont="1" applyFill="1" applyBorder="1" applyAlignment="1">
      <alignment horizontal="center" vertical="center" wrapText="1"/>
    </xf>
    <xf numFmtId="0" fontId="121" fillId="8" borderId="13" xfId="11" applyFont="1" applyFill="1" applyBorder="1" applyAlignment="1">
      <alignment horizontal="center" vertical="center" wrapText="1"/>
    </xf>
    <xf numFmtId="0" fontId="121" fillId="0" borderId="14" xfId="12" applyFont="1" applyBorder="1" applyAlignment="1">
      <alignment horizontal="center" vertical="center" wrapText="1"/>
    </xf>
    <xf numFmtId="0" fontId="123" fillId="8" borderId="2" xfId="11" applyFont="1" applyFill="1" applyBorder="1" applyAlignment="1">
      <alignment horizontal="center" vertical="center"/>
    </xf>
    <xf numFmtId="0" fontId="123" fillId="8" borderId="4" xfId="11" applyFont="1" applyFill="1" applyBorder="1" applyAlignment="1">
      <alignment horizontal="center" vertical="center"/>
    </xf>
    <xf numFmtId="0" fontId="123" fillId="8" borderId="3" xfId="11" applyFont="1" applyFill="1" applyBorder="1" applyAlignment="1">
      <alignment horizontal="center" vertical="center"/>
    </xf>
    <xf numFmtId="0" fontId="94" fillId="0" borderId="0" xfId="11" applyFont="1" applyAlignment="1">
      <alignment horizontal="center" vertical="center"/>
    </xf>
    <xf numFmtId="0" fontId="95" fillId="0" borderId="0" xfId="11" applyFont="1" applyAlignment="1">
      <alignment horizontal="center" vertical="center"/>
    </xf>
    <xf numFmtId="0" fontId="95" fillId="0" borderId="83" xfId="11" applyFont="1" applyBorder="1" applyAlignment="1">
      <alignment horizontal="center" vertical="center"/>
    </xf>
    <xf numFmtId="49" fontId="96" fillId="0" borderId="100" xfId="11" applyNumberFormat="1" applyFont="1" applyBorder="1" applyAlignment="1">
      <alignment horizontal="center" vertical="center" shrinkToFit="1"/>
    </xf>
    <xf numFmtId="49" fontId="96" fillId="0" borderId="101" xfId="11" applyNumberFormat="1" applyFont="1" applyBorder="1" applyAlignment="1">
      <alignment horizontal="center" vertical="center" shrinkToFit="1"/>
    </xf>
    <xf numFmtId="49" fontId="96" fillId="0" borderId="89" xfId="11" applyNumberFormat="1" applyFont="1" applyBorder="1" applyAlignment="1">
      <alignment horizontal="center" vertical="center" shrinkToFit="1"/>
    </xf>
    <xf numFmtId="49" fontId="96" fillId="0" borderId="83" xfId="11" applyNumberFormat="1" applyFont="1" applyBorder="1" applyAlignment="1">
      <alignment horizontal="center" vertical="center" shrinkToFit="1"/>
    </xf>
    <xf numFmtId="49" fontId="96" fillId="0" borderId="102" xfId="11" applyNumberFormat="1" applyFont="1" applyBorder="1" applyAlignment="1">
      <alignment horizontal="center" vertical="center" shrinkToFit="1"/>
    </xf>
    <xf numFmtId="49" fontId="96" fillId="0" borderId="98" xfId="11" applyNumberFormat="1" applyFont="1" applyBorder="1" applyAlignment="1">
      <alignment horizontal="center" vertical="center" shrinkToFit="1"/>
    </xf>
    <xf numFmtId="0" fontId="97" fillId="0" borderId="0" xfId="11" applyFont="1" applyAlignment="1">
      <alignment horizontal="center" vertical="top"/>
    </xf>
    <xf numFmtId="0" fontId="94" fillId="0" borderId="0" xfId="11" applyFont="1" applyAlignment="1">
      <alignment horizontal="center" vertical="top"/>
    </xf>
    <xf numFmtId="0" fontId="94" fillId="0" borderId="83" xfId="11" applyFont="1" applyBorder="1" applyAlignment="1">
      <alignment horizontal="center" vertical="top"/>
    </xf>
    <xf numFmtId="0" fontId="101" fillId="7" borderId="8" xfId="11" applyFont="1" applyFill="1" applyBorder="1" applyAlignment="1">
      <alignment horizontal="center" vertical="center" shrinkToFit="1"/>
    </xf>
    <xf numFmtId="14" fontId="102" fillId="0" borderId="1" xfId="11" applyNumberFormat="1" applyFont="1" applyBorder="1" applyAlignment="1">
      <alignment horizontal="center" vertical="center"/>
    </xf>
    <xf numFmtId="0" fontId="102" fillId="0" borderId="1" xfId="11" applyFont="1" applyBorder="1" applyAlignment="1">
      <alignment horizontal="center" vertical="center"/>
    </xf>
    <xf numFmtId="0" fontId="102" fillId="0" borderId="14" xfId="11" applyFont="1" applyBorder="1" applyAlignment="1">
      <alignment horizontal="center" vertical="center"/>
    </xf>
    <xf numFmtId="0" fontId="107" fillId="0" borderId="2" xfId="11" applyFont="1" applyBorder="1" applyAlignment="1">
      <alignment horizontal="center" vertical="center"/>
    </xf>
    <xf numFmtId="0" fontId="107" fillId="0" borderId="4" xfId="11" applyFont="1" applyBorder="1" applyAlignment="1">
      <alignment horizontal="center" vertical="center"/>
    </xf>
    <xf numFmtId="0" fontId="107" fillId="0" borderId="3" xfId="11" applyFont="1" applyBorder="1" applyAlignment="1">
      <alignment horizontal="center" vertical="center"/>
    </xf>
    <xf numFmtId="0" fontId="108" fillId="9" borderId="2" xfId="11" applyFont="1" applyFill="1" applyBorder="1" applyAlignment="1">
      <alignment horizontal="left" vertical="center" wrapText="1"/>
    </xf>
    <xf numFmtId="0" fontId="113" fillId="9" borderId="4" xfId="11" applyFont="1" applyFill="1" applyBorder="1" applyAlignment="1">
      <alignment horizontal="left" vertical="center" wrapText="1"/>
    </xf>
    <xf numFmtId="0" fontId="113" fillId="9" borderId="3" xfId="11" applyFont="1" applyFill="1" applyBorder="1" applyAlignment="1">
      <alignment horizontal="left" vertical="center" wrapText="1"/>
    </xf>
    <xf numFmtId="0" fontId="68" fillId="5" borderId="6" xfId="9" applyFont="1" applyFill="1" applyBorder="1" applyAlignment="1" applyProtection="1">
      <alignment horizontal="center"/>
      <protection locked="0"/>
    </xf>
    <xf numFmtId="0" fontId="68" fillId="5" borderId="8" xfId="9" applyFont="1" applyFill="1" applyBorder="1" applyAlignment="1" applyProtection="1">
      <alignment horizontal="center"/>
      <protection locked="0"/>
    </xf>
    <xf numFmtId="14" fontId="68" fillId="0" borderId="2" xfId="9" applyNumberFormat="1" applyFont="1" applyBorder="1" applyAlignment="1">
      <alignment horizontal="center" vertical="center" wrapText="1"/>
    </xf>
    <xf numFmtId="0" fontId="68" fillId="0" borderId="4" xfId="9" applyFont="1" applyBorder="1" applyAlignment="1">
      <alignment horizontal="center" vertical="center" wrapText="1"/>
    </xf>
    <xf numFmtId="0" fontId="68" fillId="0" borderId="3" xfId="9" applyFont="1" applyBorder="1" applyAlignment="1">
      <alignment horizontal="center" vertical="center" wrapText="1"/>
    </xf>
    <xf numFmtId="0" fontId="68" fillId="0" borderId="0" xfId="9" applyFont="1" applyAlignment="1">
      <alignment horizontal="center" vertical="center" wrapText="1"/>
    </xf>
    <xf numFmtId="0" fontId="68" fillId="5" borderId="9" xfId="9" applyFont="1" applyFill="1" applyBorder="1" applyAlignment="1" applyProtection="1">
      <alignment horizontal="center" vertical="center" wrapText="1"/>
      <protection locked="0"/>
    </xf>
    <xf numFmtId="0" fontId="68" fillId="5" borderId="6" xfId="9" applyFont="1" applyFill="1" applyBorder="1" applyAlignment="1" applyProtection="1">
      <alignment horizontal="center" vertical="center" wrapText="1"/>
      <protection locked="0"/>
    </xf>
    <xf numFmtId="0" fontId="68" fillId="5" borderId="5" xfId="9" applyFont="1" applyFill="1" applyBorder="1" applyAlignment="1" applyProtection="1">
      <alignment horizontal="center" vertical="center" wrapText="1"/>
      <protection locked="0"/>
    </xf>
    <xf numFmtId="0" fontId="68" fillId="5" borderId="8" xfId="9" applyFont="1" applyFill="1" applyBorder="1" applyAlignment="1" applyProtection="1">
      <alignment horizontal="center" vertical="center" wrapText="1"/>
      <protection locked="0"/>
    </xf>
    <xf numFmtId="0" fontId="68" fillId="5" borderId="10" xfId="9" applyFont="1" applyFill="1" applyBorder="1" applyAlignment="1" applyProtection="1">
      <alignment horizontal="center" vertical="center" wrapText="1"/>
      <protection locked="0"/>
    </xf>
    <xf numFmtId="0" fontId="68" fillId="5" borderId="7" xfId="9" applyFont="1" applyFill="1" applyBorder="1" applyAlignment="1" applyProtection="1">
      <alignment horizontal="center" vertical="center" wrapText="1"/>
      <protection locked="0"/>
    </xf>
    <xf numFmtId="0" fontId="68" fillId="0" borderId="5" xfId="9" applyFont="1" applyBorder="1" applyAlignment="1">
      <alignment horizontal="center" vertical="center" wrapText="1"/>
    </xf>
    <xf numFmtId="0" fontId="68" fillId="0" borderId="8" xfId="9" applyFont="1" applyBorder="1" applyAlignment="1">
      <alignment horizontal="center" vertical="center" wrapText="1"/>
    </xf>
    <xf numFmtId="0" fontId="74" fillId="0" borderId="9" xfId="9" applyFont="1" applyBorder="1" applyAlignment="1">
      <alignment horizontal="center" vertical="top" wrapText="1"/>
    </xf>
    <xf numFmtId="0" fontId="74" fillId="0" borderId="5" xfId="9" applyFont="1" applyBorder="1" applyAlignment="1">
      <alignment horizontal="center" vertical="top" wrapText="1"/>
    </xf>
    <xf numFmtId="0" fontId="74" fillId="0" borderId="10" xfId="9" applyFont="1" applyBorder="1" applyAlignment="1">
      <alignment horizontal="center" vertical="top" wrapText="1"/>
    </xf>
    <xf numFmtId="0" fontId="68" fillId="0" borderId="12" xfId="9" applyFont="1" applyBorder="1" applyAlignment="1">
      <alignment horizontal="left" vertical="top" wrapText="1"/>
    </xf>
    <xf numFmtId="0" fontId="68" fillId="0" borderId="0" xfId="9" applyFont="1" applyAlignment="1">
      <alignment horizontal="left" vertical="top" wrapText="1"/>
    </xf>
    <xf numFmtId="14" fontId="69" fillId="0" borderId="0" xfId="9" applyNumberFormat="1" applyFont="1" applyAlignment="1">
      <alignment horizontal="left" vertical="center" wrapText="1"/>
    </xf>
    <xf numFmtId="14" fontId="69" fillId="0" borderId="11" xfId="9" applyNumberFormat="1" applyFont="1" applyBorder="1" applyAlignment="1">
      <alignment horizontal="left" vertical="center" wrapText="1"/>
    </xf>
    <xf numFmtId="0" fontId="68" fillId="0" borderId="9" xfId="9" applyFont="1" applyBorder="1" applyAlignment="1">
      <alignment horizontal="center" vertical="center" wrapText="1"/>
    </xf>
    <xf numFmtId="0" fontId="68" fillId="0" borderId="10" xfId="9" applyFont="1" applyBorder="1" applyAlignment="1">
      <alignment horizontal="center" vertical="center" wrapText="1"/>
    </xf>
    <xf numFmtId="0" fontId="68" fillId="0" borderId="12" xfId="9" applyFont="1" applyBorder="1" applyAlignment="1">
      <alignment horizontal="center" vertical="center" wrapText="1"/>
    </xf>
    <xf numFmtId="0" fontId="68" fillId="0" borderId="11" xfId="9" applyFont="1" applyBorder="1" applyAlignment="1">
      <alignment horizontal="center" vertical="center" wrapText="1"/>
    </xf>
    <xf numFmtId="0" fontId="68" fillId="0" borderId="6" xfId="9" applyFont="1" applyBorder="1" applyAlignment="1">
      <alignment horizontal="center" vertical="center" wrapText="1"/>
    </xf>
    <xf numFmtId="0" fontId="68" fillId="0" borderId="7" xfId="9" applyFont="1" applyBorder="1" applyAlignment="1">
      <alignment horizontal="center" vertical="center" wrapText="1"/>
    </xf>
    <xf numFmtId="0" fontId="71" fillId="0" borderId="5" xfId="9" applyFont="1" applyBorder="1" applyAlignment="1">
      <alignment horizontal="center" vertical="center" wrapText="1"/>
    </xf>
    <xf numFmtId="0" fontId="71" fillId="0" borderId="10" xfId="9" applyFont="1" applyBorder="1" applyAlignment="1">
      <alignment horizontal="center" vertical="center" wrapText="1"/>
    </xf>
    <xf numFmtId="0" fontId="68" fillId="0" borderId="11" xfId="9" applyFont="1" applyBorder="1" applyAlignment="1">
      <alignment horizontal="left" vertical="top" wrapText="1"/>
    </xf>
    <xf numFmtId="0" fontId="68" fillId="0" borderId="6" xfId="9" applyFont="1" applyBorder="1" applyAlignment="1">
      <alignment horizontal="center" vertical="top" wrapText="1"/>
    </xf>
    <xf numFmtId="0" fontId="68" fillId="0" borderId="8" xfId="9" applyFont="1" applyBorder="1" applyAlignment="1">
      <alignment horizontal="center" vertical="top" wrapText="1"/>
    </xf>
    <xf numFmtId="0" fontId="68" fillId="0" borderId="7" xfId="9" applyFont="1" applyBorder="1" applyAlignment="1">
      <alignment horizontal="center" vertical="top" wrapText="1"/>
    </xf>
    <xf numFmtId="0" fontId="68" fillId="0" borderId="2" xfId="9" applyFont="1" applyBorder="1" applyAlignment="1">
      <alignment horizontal="center" vertical="center" wrapText="1"/>
    </xf>
    <xf numFmtId="0" fontId="71" fillId="0" borderId="9" xfId="9" applyFont="1" applyBorder="1" applyAlignment="1">
      <alignment horizontal="left" vertical="justify" wrapText="1"/>
    </xf>
    <xf numFmtId="0" fontId="71" fillId="0" borderId="5" xfId="9" applyFont="1" applyBorder="1" applyAlignment="1">
      <alignment horizontal="left" vertical="justify"/>
    </xf>
    <xf numFmtId="0" fontId="71" fillId="0" borderId="10" xfId="9" applyFont="1" applyBorder="1" applyAlignment="1">
      <alignment horizontal="left" vertical="justify"/>
    </xf>
    <xf numFmtId="0" fontId="127" fillId="3" borderId="0" xfId="13" applyFont="1" applyFill="1">
      <alignment vertical="center"/>
    </xf>
    <xf numFmtId="0" fontId="127" fillId="5" borderId="0" xfId="13" applyFont="1" applyFill="1" applyAlignment="1">
      <alignment horizontal="center" vertical="center"/>
    </xf>
    <xf numFmtId="0" fontId="127" fillId="3" borderId="0" xfId="13" applyFont="1" applyFill="1" applyAlignment="1">
      <alignment horizontal="center" vertical="center"/>
    </xf>
    <xf numFmtId="0" fontId="128" fillId="11" borderId="0" xfId="13" applyFont="1" applyFill="1" applyAlignment="1">
      <alignment horizontal="center" vertical="center"/>
    </xf>
    <xf numFmtId="0" fontId="129" fillId="0" borderId="0" xfId="13" applyFont="1" applyAlignment="1">
      <alignment horizontal="right"/>
    </xf>
    <xf numFmtId="0" fontId="130" fillId="5" borderId="0" xfId="13" applyFont="1" applyFill="1" applyAlignment="1">
      <alignment horizontal="left" vertical="center" wrapText="1"/>
    </xf>
    <xf numFmtId="0" fontId="131" fillId="0" borderId="0" xfId="13" applyFont="1">
      <alignment vertical="center"/>
    </xf>
    <xf numFmtId="0" fontId="128" fillId="11" borderId="8" xfId="13" applyFont="1" applyFill="1" applyBorder="1" applyAlignment="1">
      <alignment horizontal="center" vertical="center"/>
    </xf>
    <xf numFmtId="0" fontId="128" fillId="0" borderId="0" xfId="13" applyFont="1" applyAlignment="1">
      <alignment horizontal="center" vertical="center"/>
    </xf>
    <xf numFmtId="0" fontId="132" fillId="3" borderId="0" xfId="13" applyFont="1" applyFill="1" applyAlignment="1" applyProtection="1">
      <alignment horizontal="center" vertical="center"/>
      <protection locked="0"/>
    </xf>
    <xf numFmtId="0" fontId="133" fillId="0" borderId="0" xfId="13" applyFont="1" applyAlignment="1">
      <alignment horizontal="right" vertical="center"/>
    </xf>
    <xf numFmtId="0" fontId="133" fillId="0" borderId="0" xfId="13" applyFont="1">
      <alignment vertical="center"/>
    </xf>
    <xf numFmtId="0" fontId="134" fillId="0" borderId="0" xfId="13" applyFont="1" applyAlignment="1">
      <alignment horizontal="center" vertical="center"/>
    </xf>
    <xf numFmtId="0" fontId="134" fillId="3" borderId="0" xfId="13" applyFont="1" applyFill="1" applyAlignment="1">
      <alignment horizontal="center" vertical="center"/>
    </xf>
    <xf numFmtId="0" fontId="135" fillId="11" borderId="5" xfId="13" applyFont="1" applyFill="1" applyBorder="1" applyAlignment="1">
      <alignment horizontal="left" vertical="center" wrapText="1"/>
    </xf>
    <xf numFmtId="0" fontId="135" fillId="11" borderId="10" xfId="13" applyFont="1" applyFill="1" applyBorder="1" applyAlignment="1">
      <alignment horizontal="left" vertical="center" wrapText="1"/>
    </xf>
    <xf numFmtId="0" fontId="136" fillId="3" borderId="9" xfId="13" applyFont="1" applyFill="1" applyBorder="1">
      <alignment vertical="center"/>
    </xf>
    <xf numFmtId="0" fontId="137" fillId="3" borderId="5" xfId="13" applyFont="1" applyFill="1" applyBorder="1" applyAlignment="1">
      <alignment vertical="center" wrapText="1"/>
    </xf>
    <xf numFmtId="0" fontId="137" fillId="3" borderId="10" xfId="13" applyFont="1" applyFill="1" applyBorder="1" applyAlignment="1">
      <alignment vertical="center" wrapText="1"/>
    </xf>
    <xf numFmtId="0" fontId="133" fillId="0" borderId="0" xfId="13" applyFont="1" applyAlignment="1">
      <alignment horizontal="right" vertical="center"/>
    </xf>
    <xf numFmtId="0" fontId="133" fillId="3" borderId="0" xfId="13" applyFont="1" applyFill="1" applyAlignment="1">
      <alignment horizontal="center" vertical="center"/>
    </xf>
    <xf numFmtId="0" fontId="135" fillId="11" borderId="0" xfId="13" applyFont="1" applyFill="1" applyAlignment="1">
      <alignment horizontal="left" vertical="center" wrapText="1"/>
    </xf>
    <xf numFmtId="0" fontId="135" fillId="11" borderId="11" xfId="13" applyFont="1" applyFill="1" applyBorder="1" applyAlignment="1">
      <alignment horizontal="left" vertical="center" wrapText="1"/>
    </xf>
    <xf numFmtId="0" fontId="135" fillId="3" borderId="12" xfId="13" applyFont="1" applyFill="1" applyBorder="1" applyAlignment="1">
      <alignment horizontal="left" vertical="center" wrapText="1"/>
    </xf>
    <xf numFmtId="0" fontId="135" fillId="3" borderId="0" xfId="13" applyFont="1" applyFill="1" applyAlignment="1">
      <alignment horizontal="left" vertical="center" wrapText="1"/>
    </xf>
    <xf numFmtId="0" fontId="135" fillId="3" borderId="11" xfId="13" applyFont="1" applyFill="1" applyBorder="1" applyAlignment="1">
      <alignment horizontal="left" vertical="center" wrapText="1"/>
    </xf>
    <xf numFmtId="0" fontId="138" fillId="3" borderId="0" xfId="13" applyFont="1" applyFill="1" applyAlignment="1">
      <alignment horizontal="center" vertical="center"/>
    </xf>
    <xf numFmtId="0" fontId="136" fillId="0" borderId="0" xfId="13" applyFont="1" applyAlignment="1">
      <alignment horizontal="center" vertical="center" wrapText="1"/>
    </xf>
    <xf numFmtId="0" fontId="134" fillId="3" borderId="0" xfId="13" applyFont="1" applyFill="1" applyAlignment="1">
      <alignment horizontal="left" vertical="center" wrapText="1"/>
    </xf>
    <xf numFmtId="0" fontId="135" fillId="0" borderId="0" xfId="13" applyFont="1" applyAlignment="1">
      <alignment horizontal="left" vertical="center" wrapText="1"/>
    </xf>
    <xf numFmtId="0" fontId="135" fillId="3" borderId="6" xfId="13" applyFont="1" applyFill="1" applyBorder="1" applyAlignment="1">
      <alignment horizontal="left" vertical="center" wrapText="1"/>
    </xf>
    <xf numFmtId="0" fontId="135" fillId="3" borderId="8" xfId="13" applyFont="1" applyFill="1" applyBorder="1" applyAlignment="1">
      <alignment horizontal="left" vertical="center" wrapText="1"/>
    </xf>
    <xf numFmtId="0" fontId="135" fillId="3" borderId="7" xfId="13" applyFont="1" applyFill="1" applyBorder="1" applyAlignment="1">
      <alignment horizontal="left" vertical="center" wrapText="1"/>
    </xf>
    <xf numFmtId="0" fontId="136" fillId="3" borderId="9" xfId="13" applyFont="1" applyFill="1" applyBorder="1" applyAlignment="1">
      <alignment horizontal="left" vertical="center"/>
    </xf>
    <xf numFmtId="0" fontId="136" fillId="3" borderId="5" xfId="13" applyFont="1" applyFill="1" applyBorder="1" applyAlignment="1">
      <alignment horizontal="left" vertical="center"/>
    </xf>
    <xf numFmtId="0" fontId="136" fillId="3" borderId="10" xfId="13" applyFont="1" applyFill="1" applyBorder="1" applyAlignment="1">
      <alignment horizontal="left" vertical="center"/>
    </xf>
    <xf numFmtId="0" fontId="136" fillId="3" borderId="12" xfId="13" applyFont="1" applyFill="1" applyBorder="1" applyAlignment="1">
      <alignment horizontal="left" vertical="center"/>
    </xf>
    <xf numFmtId="0" fontId="136" fillId="3" borderId="0" xfId="13" applyFont="1" applyFill="1" applyAlignment="1">
      <alignment horizontal="left" vertical="center"/>
    </xf>
    <xf numFmtId="0" fontId="136" fillId="3" borderId="11" xfId="13" applyFont="1" applyFill="1" applyBorder="1" applyAlignment="1">
      <alignment horizontal="left" vertical="center"/>
    </xf>
    <xf numFmtId="0" fontId="130" fillId="3" borderId="0" xfId="13" applyFont="1" applyFill="1" applyAlignment="1">
      <alignment horizontal="center" vertical="center"/>
    </xf>
    <xf numFmtId="0" fontId="135" fillId="0" borderId="0" xfId="13" applyFont="1" applyAlignment="1">
      <alignment horizontal="left" vertical="center" wrapText="1"/>
    </xf>
    <xf numFmtId="0" fontId="135" fillId="11" borderId="8" xfId="13" applyFont="1" applyFill="1" applyBorder="1" applyAlignment="1">
      <alignment horizontal="left" vertical="center" wrapText="1"/>
    </xf>
    <xf numFmtId="0" fontId="135" fillId="11" borderId="7" xfId="13" applyFont="1" applyFill="1" applyBorder="1" applyAlignment="1">
      <alignment horizontal="left" vertical="center" wrapText="1"/>
    </xf>
    <xf numFmtId="0" fontId="135" fillId="11" borderId="0" xfId="13" applyFont="1" applyFill="1" applyAlignment="1">
      <alignment horizontal="left" vertical="center" wrapText="1"/>
    </xf>
    <xf numFmtId="0" fontId="132" fillId="3" borderId="0" xfId="13" applyFont="1" applyFill="1" applyAlignment="1">
      <alignment horizontal="center" vertical="center"/>
    </xf>
    <xf numFmtId="0" fontId="137" fillId="3" borderId="0" xfId="13" applyFont="1" applyFill="1" applyAlignment="1">
      <alignment horizontal="left" vertical="top" wrapText="1"/>
    </xf>
    <xf numFmtId="0" fontId="135" fillId="11" borderId="0" xfId="13" applyFont="1" applyFill="1" applyAlignment="1">
      <alignment vertical="center" wrapText="1"/>
    </xf>
    <xf numFmtId="0" fontId="131" fillId="3" borderId="0" xfId="13" applyFont="1" applyFill="1" applyAlignment="1">
      <alignment horizontal="center" vertical="center"/>
    </xf>
    <xf numFmtId="0" fontId="135" fillId="3" borderId="0" xfId="13" applyFont="1" applyFill="1" applyAlignment="1">
      <alignment horizontal="left" vertical="center" wrapText="1"/>
    </xf>
    <xf numFmtId="0" fontId="130" fillId="11" borderId="8" xfId="13" applyFont="1" applyFill="1" applyBorder="1" applyAlignment="1">
      <alignment horizontal="left" vertical="center" wrapText="1"/>
    </xf>
    <xf numFmtId="0" fontId="130" fillId="11" borderId="8" xfId="13" applyFont="1" applyFill="1" applyBorder="1" applyAlignment="1">
      <alignment vertical="center" wrapText="1"/>
    </xf>
    <xf numFmtId="0" fontId="131" fillId="11" borderId="0" xfId="13" applyFont="1" applyFill="1" applyAlignment="1">
      <alignment vertical="center" wrapText="1"/>
    </xf>
    <xf numFmtId="0" fontId="131" fillId="0" borderId="0" xfId="13" applyFont="1" applyAlignment="1">
      <alignment vertical="center" wrapText="1"/>
    </xf>
    <xf numFmtId="0" fontId="130" fillId="11" borderId="8" xfId="13" applyFont="1" applyFill="1" applyBorder="1" applyAlignment="1">
      <alignment horizontal="left" vertical="center" wrapText="1"/>
    </xf>
    <xf numFmtId="0" fontId="136" fillId="11" borderId="4" xfId="13" applyFont="1" applyFill="1" applyBorder="1" applyAlignment="1">
      <alignment horizontal="left" vertical="center"/>
    </xf>
    <xf numFmtId="0" fontId="136" fillId="11" borderId="3" xfId="13" applyFont="1" applyFill="1" applyBorder="1" applyAlignment="1">
      <alignment horizontal="left" vertical="center"/>
    </xf>
    <xf numFmtId="0" fontId="137" fillId="11" borderId="2" xfId="13" applyFont="1" applyFill="1" applyBorder="1" applyAlignment="1">
      <alignment horizontal="left" vertical="center"/>
    </xf>
    <xf numFmtId="0" fontId="137" fillId="11" borderId="4" xfId="13" applyFont="1" applyFill="1" applyBorder="1" applyAlignment="1">
      <alignment horizontal="left" vertical="center"/>
    </xf>
    <xf numFmtId="0" fontId="137" fillId="11" borderId="3" xfId="13" applyFont="1" applyFill="1" applyBorder="1" applyAlignment="1">
      <alignment horizontal="left" vertical="center"/>
    </xf>
    <xf numFmtId="0" fontId="137" fillId="0" borderId="0" xfId="13" applyFont="1" applyAlignment="1">
      <alignment horizontal="left" vertical="center"/>
    </xf>
    <xf numFmtId="0" fontId="137" fillId="3" borderId="0" xfId="13" applyFont="1" applyFill="1" applyAlignment="1">
      <alignment horizontal="left" vertical="top" wrapText="1"/>
    </xf>
    <xf numFmtId="0" fontId="143" fillId="0" borderId="0" xfId="13" applyFont="1" applyAlignment="1">
      <alignment horizontal="center" vertical="center" wrapText="1"/>
    </xf>
    <xf numFmtId="0" fontId="136" fillId="11" borderId="5" xfId="13" applyFont="1" applyFill="1" applyBorder="1" applyAlignment="1">
      <alignment horizontal="left" vertical="center"/>
    </xf>
    <xf numFmtId="0" fontId="136" fillId="11" borderId="10" xfId="13" applyFont="1" applyFill="1" applyBorder="1" applyAlignment="1">
      <alignment horizontal="left" vertical="center"/>
    </xf>
    <xf numFmtId="0" fontId="137" fillId="11" borderId="9" xfId="13" applyFont="1" applyFill="1" applyBorder="1" applyAlignment="1">
      <alignment horizontal="left" vertical="center"/>
    </xf>
    <xf numFmtId="0" fontId="137" fillId="11" borderId="5" xfId="13" applyFont="1" applyFill="1" applyBorder="1" applyAlignment="1">
      <alignment horizontal="left" vertical="center"/>
    </xf>
    <xf numFmtId="0" fontId="137" fillId="11" borderId="10" xfId="13" applyFont="1" applyFill="1" applyBorder="1" applyAlignment="1">
      <alignment horizontal="left" vertical="center"/>
    </xf>
    <xf numFmtId="0" fontId="135" fillId="3" borderId="0" xfId="13" applyFont="1" applyFill="1" applyAlignment="1">
      <alignment vertical="center" wrapText="1"/>
    </xf>
    <xf numFmtId="0" fontId="131" fillId="3" borderId="0" xfId="13" applyFont="1" applyFill="1">
      <alignment vertical="center"/>
    </xf>
    <xf numFmtId="0" fontId="144" fillId="5" borderId="0" xfId="13" applyFont="1" applyFill="1" applyAlignment="1">
      <alignment horizontal="center" vertical="center" wrapText="1"/>
    </xf>
    <xf numFmtId="0" fontId="145" fillId="3" borderId="8" xfId="13" applyFont="1" applyFill="1" applyBorder="1" applyAlignment="1">
      <alignment horizontal="center" vertical="top" wrapText="1"/>
    </xf>
    <xf numFmtId="0" fontId="135" fillId="0" borderId="0" xfId="13" applyFont="1">
      <alignment vertical="center"/>
    </xf>
    <xf numFmtId="0" fontId="146" fillId="0" borderId="0" xfId="13" applyFont="1" applyAlignment="1">
      <alignment vertical="center" wrapText="1"/>
    </xf>
    <xf numFmtId="0" fontId="145" fillId="3" borderId="8" xfId="13" applyFont="1" applyFill="1" applyBorder="1" applyAlignment="1">
      <alignment vertical="top" wrapText="1"/>
    </xf>
    <xf numFmtId="0" fontId="136" fillId="11" borderId="5" xfId="13" applyFont="1" applyFill="1" applyBorder="1" applyAlignment="1">
      <alignment horizontal="left" vertical="center"/>
    </xf>
    <xf numFmtId="0" fontId="136" fillId="11" borderId="10" xfId="13" applyFont="1" applyFill="1" applyBorder="1" applyAlignment="1">
      <alignment horizontal="left" vertical="center"/>
    </xf>
    <xf numFmtId="0" fontId="137" fillId="11" borderId="9" xfId="13" applyFont="1" applyFill="1" applyBorder="1" applyAlignment="1">
      <alignment horizontal="left" vertical="center" wrapText="1" shrinkToFit="1"/>
    </xf>
    <xf numFmtId="0" fontId="137" fillId="11" borderId="5" xfId="13" applyFont="1" applyFill="1" applyBorder="1" applyAlignment="1">
      <alignment horizontal="left" vertical="center" wrapText="1" shrinkToFit="1"/>
    </xf>
    <xf numFmtId="0" fontId="137" fillId="11" borderId="10" xfId="13" applyFont="1" applyFill="1" applyBorder="1" applyAlignment="1">
      <alignment horizontal="left" vertical="center" wrapText="1" shrinkToFit="1"/>
    </xf>
    <xf numFmtId="0" fontId="137" fillId="0" borderId="0" xfId="13" applyFont="1" applyAlignment="1">
      <alignment horizontal="left" vertical="center" shrinkToFit="1"/>
    </xf>
    <xf numFmtId="0" fontId="131" fillId="3" borderId="0" xfId="13" applyFont="1" applyFill="1" applyAlignment="1" applyProtection="1">
      <alignment horizontal="center" vertical="center"/>
      <protection locked="0"/>
    </xf>
    <xf numFmtId="0" fontId="135" fillId="0" borderId="1" xfId="13" applyFont="1" applyBorder="1" applyAlignment="1">
      <alignment horizontal="left" vertical="center" wrapText="1"/>
    </xf>
    <xf numFmtId="0" fontId="135" fillId="0" borderId="1" xfId="13" applyFont="1" applyBorder="1" applyAlignment="1">
      <alignment horizontal="left" vertical="center"/>
    </xf>
    <xf numFmtId="0" fontId="135" fillId="0" borderId="1" xfId="13" applyFont="1" applyBorder="1" applyAlignment="1">
      <alignment horizontal="center" vertical="center" wrapText="1"/>
    </xf>
    <xf numFmtId="0" fontId="135" fillId="0" borderId="1" xfId="13" applyFont="1" applyBorder="1" applyAlignment="1">
      <alignment horizontal="center" vertical="center"/>
    </xf>
    <xf numFmtId="0" fontId="135" fillId="0" borderId="9" xfId="13" applyFont="1" applyBorder="1" applyAlignment="1">
      <alignment horizontal="center" vertical="center" wrapText="1"/>
    </xf>
    <xf numFmtId="0" fontId="135" fillId="0" borderId="5" xfId="13" applyFont="1" applyBorder="1" applyAlignment="1">
      <alignment horizontal="center" vertical="center"/>
    </xf>
    <xf numFmtId="0" fontId="135" fillId="0" borderId="10" xfId="13" applyFont="1" applyBorder="1" applyAlignment="1">
      <alignment horizontal="center" vertical="center"/>
    </xf>
    <xf numFmtId="0" fontId="135" fillId="0" borderId="5" xfId="13" applyFont="1" applyBorder="1" applyAlignment="1">
      <alignment horizontal="center" vertical="center" wrapText="1"/>
    </xf>
    <xf numFmtId="0" fontId="135" fillId="0" borderId="10" xfId="13" applyFont="1" applyBorder="1" applyAlignment="1">
      <alignment horizontal="center" vertical="center" wrapText="1"/>
    </xf>
    <xf numFmtId="0" fontId="136" fillId="11" borderId="8" xfId="13" applyFont="1" applyFill="1" applyBorder="1" applyAlignment="1">
      <alignment horizontal="left" vertical="center"/>
    </xf>
    <xf numFmtId="0" fontId="136" fillId="11" borderId="7" xfId="13" applyFont="1" applyFill="1" applyBorder="1" applyAlignment="1">
      <alignment horizontal="left" vertical="center"/>
    </xf>
    <xf numFmtId="0" fontId="137" fillId="11" borderId="6" xfId="13" applyFont="1" applyFill="1" applyBorder="1" applyAlignment="1">
      <alignment horizontal="left" vertical="center" wrapText="1" shrinkToFit="1"/>
    </xf>
    <xf numFmtId="0" fontId="137" fillId="11" borderId="8" xfId="13" applyFont="1" applyFill="1" applyBorder="1" applyAlignment="1">
      <alignment horizontal="left" vertical="center" wrapText="1" shrinkToFit="1"/>
    </xf>
    <xf numFmtId="0" fontId="137" fillId="11" borderId="7" xfId="13" applyFont="1" applyFill="1" applyBorder="1" applyAlignment="1">
      <alignment horizontal="left" vertical="center" wrapText="1" shrinkToFit="1"/>
    </xf>
    <xf numFmtId="0" fontId="135" fillId="0" borderId="12" xfId="13" applyFont="1" applyBorder="1" applyAlignment="1">
      <alignment horizontal="center" vertical="center"/>
    </xf>
    <xf numFmtId="0" fontId="135" fillId="0" borderId="0" xfId="13" applyFont="1" applyAlignment="1">
      <alignment horizontal="center" vertical="center"/>
    </xf>
    <xf numFmtId="0" fontId="135" fillId="0" borderId="11" xfId="13" applyFont="1" applyBorder="1" applyAlignment="1">
      <alignment horizontal="center" vertical="center"/>
    </xf>
    <xf numFmtId="0" fontId="135" fillId="0" borderId="12" xfId="13" applyFont="1" applyBorder="1" applyAlignment="1">
      <alignment horizontal="center" vertical="center" wrapText="1"/>
    </xf>
    <xf numFmtId="0" fontId="135" fillId="0" borderId="0" xfId="13" applyFont="1" applyAlignment="1">
      <alignment horizontal="center" vertical="center" wrapText="1"/>
    </xf>
    <xf numFmtId="0" fontId="135" fillId="0" borderId="11" xfId="13" applyFont="1" applyBorder="1" applyAlignment="1">
      <alignment horizontal="center" vertical="center" wrapText="1"/>
    </xf>
    <xf numFmtId="0" fontId="137" fillId="0" borderId="0" xfId="13" applyFont="1" applyAlignment="1">
      <alignment horizontal="left" vertical="center" wrapText="1"/>
    </xf>
    <xf numFmtId="0" fontId="136" fillId="3" borderId="0" xfId="13" applyFont="1" applyFill="1" applyAlignment="1">
      <alignment horizontal="center" vertical="center"/>
    </xf>
    <xf numFmtId="0" fontId="136" fillId="0" borderId="2" xfId="13" applyFont="1" applyBorder="1" applyAlignment="1">
      <alignment horizontal="left" vertical="center"/>
    </xf>
    <xf numFmtId="0" fontId="136" fillId="0" borderId="4" xfId="13" applyFont="1" applyBorder="1" applyAlignment="1">
      <alignment horizontal="left" vertical="center"/>
    </xf>
    <xf numFmtId="0" fontId="135" fillId="0" borderId="2" xfId="13" applyFont="1" applyBorder="1" applyAlignment="1">
      <alignment horizontal="center" vertical="center" shrinkToFit="1"/>
    </xf>
    <xf numFmtId="0" fontId="135" fillId="0" borderId="4" xfId="13" applyFont="1" applyBorder="1" applyAlignment="1">
      <alignment horizontal="center" vertical="center" shrinkToFit="1"/>
    </xf>
    <xf numFmtId="0" fontId="135" fillId="0" borderId="3" xfId="13" applyFont="1" applyBorder="1" applyAlignment="1">
      <alignment horizontal="center" vertical="center" shrinkToFit="1"/>
    </xf>
    <xf numFmtId="0" fontId="136" fillId="0" borderId="9" xfId="13" applyFont="1" applyBorder="1" applyAlignment="1">
      <alignment horizontal="left" vertical="center"/>
    </xf>
    <xf numFmtId="0" fontId="136" fillId="0" borderId="5" xfId="13" applyFont="1" applyBorder="1" applyAlignment="1">
      <alignment horizontal="left" vertical="center"/>
    </xf>
    <xf numFmtId="0" fontId="135" fillId="0" borderId="9" xfId="13" applyFont="1" applyBorder="1" applyAlignment="1">
      <alignment horizontal="center" vertical="center" wrapText="1" shrinkToFit="1"/>
    </xf>
    <xf numFmtId="0" fontId="135" fillId="0" borderId="5" xfId="13" applyFont="1" applyBorder="1" applyAlignment="1">
      <alignment horizontal="center" vertical="center" wrapText="1" shrinkToFit="1"/>
    </xf>
    <xf numFmtId="0" fontId="135" fillId="0" borderId="10" xfId="13" applyFont="1" applyBorder="1" applyAlignment="1">
      <alignment horizontal="center" vertical="center" wrapText="1" shrinkToFit="1"/>
    </xf>
    <xf numFmtId="0" fontId="135" fillId="3" borderId="0" xfId="13" applyFont="1" applyFill="1" applyAlignment="1">
      <alignment horizontal="left" vertical="center"/>
    </xf>
    <xf numFmtId="0" fontId="136" fillId="0" borderId="9" xfId="13" applyFont="1" applyBorder="1" applyAlignment="1">
      <alignment horizontal="left" vertical="center" wrapText="1"/>
    </xf>
    <xf numFmtId="0" fontId="136" fillId="0" borderId="10" xfId="13" applyFont="1" applyBorder="1" applyAlignment="1">
      <alignment horizontal="left" vertical="center"/>
    </xf>
    <xf numFmtId="0" fontId="131" fillId="11" borderId="5" xfId="13" applyFont="1" applyFill="1" applyBorder="1" applyAlignment="1">
      <alignment horizontal="left" vertical="center" wrapText="1"/>
    </xf>
    <xf numFmtId="0" fontId="148" fillId="3" borderId="0" xfId="13" applyFont="1" applyFill="1" applyAlignment="1">
      <alignment horizontal="center" vertical="center"/>
    </xf>
    <xf numFmtId="0" fontId="136" fillId="0" borderId="6" xfId="13" applyFont="1" applyBorder="1" applyAlignment="1">
      <alignment horizontal="left" vertical="center"/>
    </xf>
    <xf numFmtId="0" fontId="136" fillId="0" borderId="8" xfId="13" applyFont="1" applyBorder="1" applyAlignment="1">
      <alignment horizontal="left" vertical="center"/>
    </xf>
    <xf numFmtId="0" fontId="135" fillId="0" borderId="6" xfId="13" applyFont="1" applyBorder="1" applyAlignment="1">
      <alignment horizontal="center" vertical="center" wrapText="1" shrinkToFit="1"/>
    </xf>
    <xf numFmtId="0" fontId="135" fillId="0" borderId="8" xfId="13" applyFont="1" applyBorder="1" applyAlignment="1">
      <alignment horizontal="center" vertical="center" wrapText="1" shrinkToFit="1"/>
    </xf>
    <xf numFmtId="0" fontId="135" fillId="0" borderId="7" xfId="13" applyFont="1" applyBorder="1" applyAlignment="1">
      <alignment horizontal="center" vertical="center" wrapText="1" shrinkToFit="1"/>
    </xf>
    <xf numFmtId="0" fontId="135" fillId="3" borderId="0" xfId="13" applyFont="1" applyFill="1">
      <alignment vertical="center"/>
    </xf>
    <xf numFmtId="0" fontId="136" fillId="0" borderId="7" xfId="13" applyFont="1" applyBorder="1" applyAlignment="1">
      <alignment horizontal="left" vertical="center"/>
    </xf>
    <xf numFmtId="0" fontId="131" fillId="11" borderId="0" xfId="13" applyFont="1" applyFill="1" applyAlignment="1">
      <alignment horizontal="left" vertical="center" wrapText="1"/>
    </xf>
    <xf numFmtId="0" fontId="148" fillId="3" borderId="0" xfId="13" applyFont="1" applyFill="1" applyAlignment="1">
      <alignment horizontal="center" vertical="center" wrapText="1"/>
    </xf>
    <xf numFmtId="0" fontId="149" fillId="0" borderId="0" xfId="13" applyFont="1" applyAlignment="1">
      <alignment vertical="center" wrapText="1"/>
    </xf>
    <xf numFmtId="0" fontId="135" fillId="3" borderId="0" xfId="13" applyFont="1" applyFill="1" applyAlignment="1">
      <alignment vertical="top" wrapText="1"/>
    </xf>
    <xf numFmtId="0" fontId="150" fillId="0" borderId="0" xfId="13" applyFont="1" applyAlignment="1">
      <alignment vertical="center" wrapText="1"/>
    </xf>
    <xf numFmtId="0" fontId="131" fillId="11" borderId="0" xfId="13" applyFont="1" applyFill="1">
      <alignment vertical="center"/>
    </xf>
    <xf numFmtId="0" fontId="148" fillId="0" borderId="0" xfId="13" applyFont="1" applyAlignment="1">
      <alignment horizontal="left" vertical="center" wrapText="1"/>
    </xf>
    <xf numFmtId="0" fontId="148" fillId="0" borderId="0" xfId="13" applyFont="1" applyAlignment="1">
      <alignment vertical="center" wrapText="1"/>
    </xf>
    <xf numFmtId="0" fontId="153" fillId="0" borderId="0" xfId="13" applyFont="1" applyAlignment="1">
      <alignment horizontal="center" vertical="center" wrapText="1"/>
    </xf>
    <xf numFmtId="0" fontId="131" fillId="11" borderId="0" xfId="13" applyFont="1" applyFill="1" applyAlignment="1">
      <alignment horizontal="left" vertical="center" wrapText="1"/>
    </xf>
    <xf numFmtId="0" fontId="144" fillId="12" borderId="0" xfId="13" applyFont="1" applyFill="1">
      <alignment vertical="center"/>
    </xf>
    <xf numFmtId="0" fontId="131" fillId="12" borderId="0" xfId="13" applyFont="1" applyFill="1" applyAlignment="1">
      <alignment horizontal="left" vertical="center" wrapText="1"/>
    </xf>
    <xf numFmtId="0" fontId="148" fillId="12" borderId="0" xfId="13" applyFont="1" applyFill="1" applyAlignment="1">
      <alignment vertical="center" wrapText="1"/>
    </xf>
    <xf numFmtId="0" fontId="133" fillId="3" borderId="0" xfId="13" applyFont="1" applyFill="1" applyAlignment="1">
      <alignment vertical="top" wrapText="1"/>
    </xf>
    <xf numFmtId="0" fontId="130" fillId="11" borderId="0" xfId="13" applyFont="1" applyFill="1" applyAlignment="1">
      <alignment horizontal="left" vertical="center" wrapText="1"/>
    </xf>
    <xf numFmtId="0" fontId="130" fillId="3" borderId="0" xfId="13" applyFont="1" applyFill="1" applyAlignment="1">
      <alignment horizontal="left" vertical="center" wrapText="1"/>
    </xf>
    <xf numFmtId="0" fontId="130" fillId="3" borderId="0" xfId="13" applyFont="1" applyFill="1" applyAlignment="1">
      <alignment vertical="center" wrapText="1"/>
    </xf>
    <xf numFmtId="0" fontId="144" fillId="0" borderId="0" xfId="13" applyFont="1">
      <alignment vertical="center"/>
    </xf>
    <xf numFmtId="0" fontId="131" fillId="0" borderId="0" xfId="13" applyFont="1" applyAlignment="1">
      <alignment horizontal="left" vertical="center" wrapText="1"/>
    </xf>
    <xf numFmtId="0" fontId="154" fillId="3" borderId="0" xfId="13" applyFont="1" applyFill="1" applyAlignment="1">
      <alignment horizontal="left" vertical="center" wrapText="1"/>
    </xf>
    <xf numFmtId="0" fontId="136" fillId="11" borderId="0" xfId="13" applyFont="1" applyFill="1">
      <alignment vertical="center"/>
    </xf>
    <xf numFmtId="0" fontId="136" fillId="11" borderId="0" xfId="13" applyFont="1" applyFill="1" applyAlignment="1">
      <alignment vertical="center" wrapText="1"/>
    </xf>
    <xf numFmtId="0" fontId="136" fillId="0" borderId="0" xfId="13" applyFont="1" applyAlignment="1">
      <alignment vertical="center" wrapText="1"/>
    </xf>
    <xf numFmtId="0" fontId="144" fillId="3" borderId="0" xfId="13" applyFont="1" applyFill="1">
      <alignment vertical="center"/>
    </xf>
    <xf numFmtId="0" fontId="131" fillId="3" borderId="0" xfId="13" applyFont="1" applyFill="1" applyAlignment="1">
      <alignment horizontal="left" vertical="center" wrapText="1"/>
    </xf>
    <xf numFmtId="0" fontId="148" fillId="3" borderId="0" xfId="13" applyFont="1" applyFill="1" applyAlignment="1">
      <alignment vertical="center" wrapText="1"/>
    </xf>
    <xf numFmtId="0" fontId="143" fillId="0" borderId="0" xfId="13" applyFont="1" applyAlignment="1">
      <alignment horizontal="left" vertical="center" wrapText="1"/>
    </xf>
    <xf numFmtId="0" fontId="155" fillId="0" borderId="0" xfId="13" applyFont="1" applyAlignment="1">
      <alignment vertical="center" wrapText="1"/>
    </xf>
    <xf numFmtId="0" fontId="131" fillId="0" borderId="0" xfId="13" applyFont="1" applyAlignment="1">
      <alignment wrapText="1"/>
    </xf>
    <xf numFmtId="0" fontId="155" fillId="3" borderId="0" xfId="13" applyFont="1" applyFill="1" applyAlignment="1">
      <alignment horizontal="center" vertical="center" wrapText="1" shrinkToFit="1"/>
    </xf>
    <xf numFmtId="0" fontId="136" fillId="0" borderId="0" xfId="13" applyFont="1" applyAlignment="1">
      <alignment horizontal="left" vertical="center" wrapText="1"/>
    </xf>
    <xf numFmtId="0" fontId="143" fillId="3" borderId="0" xfId="13" applyFont="1" applyFill="1" applyAlignment="1">
      <alignment horizontal="left" vertical="center" wrapText="1"/>
    </xf>
    <xf numFmtId="0" fontId="155" fillId="3" borderId="0" xfId="13" applyFont="1" applyFill="1" applyAlignment="1">
      <alignment horizontal="center"/>
    </xf>
    <xf numFmtId="0" fontId="133" fillId="3" borderId="0" xfId="13" applyFont="1" applyFill="1">
      <alignment vertical="center"/>
    </xf>
    <xf numFmtId="0" fontId="146" fillId="3" borderId="0" xfId="13" applyFont="1" applyFill="1" applyAlignment="1">
      <alignment vertical="center" wrapText="1"/>
    </xf>
    <xf numFmtId="0" fontId="146" fillId="13" borderId="0" xfId="13" applyFont="1" applyFill="1" applyAlignment="1">
      <alignment horizontal="center" vertical="center" wrapText="1"/>
    </xf>
    <xf numFmtId="0" fontId="135" fillId="3" borderId="0" xfId="13" applyFont="1" applyFill="1" applyAlignment="1">
      <alignment wrapText="1"/>
    </xf>
    <xf numFmtId="0" fontId="146" fillId="3" borderId="0" xfId="13" applyFont="1" applyFill="1" applyAlignment="1">
      <alignment horizontal="center" vertical="center" wrapText="1"/>
    </xf>
    <xf numFmtId="0" fontId="144" fillId="0" borderId="0" xfId="13" applyFont="1" applyAlignment="1">
      <alignment horizontal="left" vertical="center" wrapText="1"/>
    </xf>
    <xf numFmtId="0" fontId="160" fillId="0" borderId="0" xfId="13" applyFont="1" applyAlignment="1">
      <alignment vertical="center" wrapText="1"/>
    </xf>
    <xf numFmtId="0" fontId="160" fillId="0" borderId="0" xfId="13" applyFont="1" applyAlignment="1">
      <alignment horizontal="center" vertical="center" wrapText="1"/>
    </xf>
    <xf numFmtId="0" fontId="143" fillId="0" borderId="0" xfId="13" applyFont="1" applyAlignment="1">
      <alignment vertical="center" wrapText="1"/>
    </xf>
    <xf numFmtId="0" fontId="131" fillId="3" borderId="0" xfId="13" applyFont="1" applyFill="1" applyAlignment="1" applyProtection="1">
      <alignment horizontal="left" vertical="center"/>
      <protection locked="0"/>
    </xf>
    <xf numFmtId="0" fontId="133" fillId="3" borderId="0" xfId="13" applyFont="1" applyFill="1" applyAlignment="1">
      <alignment horizontal="left" vertical="center"/>
    </xf>
    <xf numFmtId="0" fontId="131" fillId="0" borderId="0" xfId="13" applyFont="1" applyAlignment="1" applyProtection="1">
      <alignment horizontal="left" vertical="center"/>
      <protection locked="0"/>
    </xf>
    <xf numFmtId="0" fontId="131" fillId="3" borderId="0" xfId="13" applyFont="1" applyFill="1" applyAlignment="1">
      <alignment vertical="center" wrapText="1"/>
    </xf>
  </cellXfs>
  <cellStyles count="14">
    <cellStyle name="桁区切り 2" xfId="4" xr:uid="{CB6B32CE-CDDC-4D16-B76B-310BF995FF8C}"/>
    <cellStyle name="標準" xfId="0" builtinId="0"/>
    <cellStyle name="標準 2" xfId="1" xr:uid="{DF69D98A-9108-42B3-BCF8-FE43C0AA255A}"/>
    <cellStyle name="標準 2 2" xfId="2" xr:uid="{D16F8C99-5F26-4D31-ABE5-99DB5F414A6C}"/>
    <cellStyle name="標準 2 3" xfId="5" xr:uid="{29C55898-BFF4-4C80-A192-6D059CEEE7F5}"/>
    <cellStyle name="標準 3" xfId="3" xr:uid="{78E2B49A-88F1-4269-B6D6-27AEEBDBFD72}"/>
    <cellStyle name="標準 3 2" xfId="11" xr:uid="{0E29E3DB-7963-4553-98F5-DF774E4448EF}"/>
    <cellStyle name="標準 4" xfId="6" xr:uid="{04DDE107-B5F4-476B-ACB1-73B575793751}"/>
    <cellStyle name="標準 4 2" xfId="7" xr:uid="{9F36BB00-2AA8-4A40-BBA1-AE3B52605A5C}"/>
    <cellStyle name="標準 4 2 2" xfId="8" xr:uid="{7470D584-0C12-4E57-A41F-25DE4380018D}"/>
    <cellStyle name="標準 5" xfId="9" xr:uid="{A7B4991C-8151-4FDD-B7CA-D0E8C6FC026A}"/>
    <cellStyle name="標準 6" xfId="10" xr:uid="{9B2DD2FC-52AD-43F1-B218-E78C2551DDC3}"/>
    <cellStyle name="標準 6 2" xfId="12" xr:uid="{559C9E09-82B6-4B27-8F80-E6D0ECC8BDF5}"/>
    <cellStyle name="標準 7" xfId="13" xr:uid="{1E3BE1DC-CF7D-4294-BF75-80720FC3FB37}"/>
  </cellStyles>
  <dxfs count="3">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141468</xdr:colOff>
      <xdr:row>10</xdr:row>
      <xdr:rowOff>6626</xdr:rowOff>
    </xdr:from>
    <xdr:to>
      <xdr:col>5</xdr:col>
      <xdr:colOff>344558</xdr:colOff>
      <xdr:row>10</xdr:row>
      <xdr:rowOff>287572</xdr:rowOff>
    </xdr:to>
    <xdr:sp macro="" textlink="">
      <xdr:nvSpPr>
        <xdr:cNvPr id="4" name="AutoShape 4">
          <a:extLst>
            <a:ext uri="{FF2B5EF4-FFF2-40B4-BE49-F238E27FC236}">
              <a16:creationId xmlns:a16="http://schemas.microsoft.com/office/drawing/2014/main" id="{F4E349D4-E294-4EE9-94DA-01A908E9557B}"/>
            </a:ext>
          </a:extLst>
        </xdr:cNvPr>
        <xdr:cNvSpPr>
          <a:spLocks noChangeArrowheads="1"/>
        </xdr:cNvSpPr>
      </xdr:nvSpPr>
      <xdr:spPr bwMode="auto">
        <a:xfrm>
          <a:off x="2758772" y="1689652"/>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11</xdr:col>
      <xdr:colOff>470453</xdr:colOff>
      <xdr:row>10</xdr:row>
      <xdr:rowOff>301158</xdr:rowOff>
    </xdr:from>
    <xdr:to>
      <xdr:col>12</xdr:col>
      <xdr:colOff>46384</xdr:colOff>
      <xdr:row>12</xdr:row>
      <xdr:rowOff>285918</xdr:rowOff>
    </xdr:to>
    <xdr:sp macro="" textlink="">
      <xdr:nvSpPr>
        <xdr:cNvPr id="11" name="AutoShape 3">
          <a:extLst>
            <a:ext uri="{FF2B5EF4-FFF2-40B4-BE49-F238E27FC236}">
              <a16:creationId xmlns:a16="http://schemas.microsoft.com/office/drawing/2014/main" id="{F7DCFC38-E370-4BF2-82B3-26ED567DE1AA}"/>
            </a:ext>
          </a:extLst>
        </xdr:cNvPr>
        <xdr:cNvSpPr>
          <a:spLocks noChangeArrowheads="1"/>
        </xdr:cNvSpPr>
      </xdr:nvSpPr>
      <xdr:spPr bwMode="auto">
        <a:xfrm>
          <a:off x="6228523" y="1984184"/>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18</xdr:col>
      <xdr:colOff>145773</xdr:colOff>
      <xdr:row>9</xdr:row>
      <xdr:rowOff>6627</xdr:rowOff>
    </xdr:from>
    <xdr:to>
      <xdr:col>18</xdr:col>
      <xdr:colOff>348863</xdr:colOff>
      <xdr:row>9</xdr:row>
      <xdr:rowOff>287573</xdr:rowOff>
    </xdr:to>
    <xdr:sp macro="" textlink="">
      <xdr:nvSpPr>
        <xdr:cNvPr id="12" name="AutoShape 4">
          <a:extLst>
            <a:ext uri="{FF2B5EF4-FFF2-40B4-BE49-F238E27FC236}">
              <a16:creationId xmlns:a16="http://schemas.microsoft.com/office/drawing/2014/main" id="{B99E100A-D9D3-4624-A1AE-437332A41F3B}"/>
            </a:ext>
          </a:extLst>
        </xdr:cNvPr>
        <xdr:cNvSpPr>
          <a:spLocks noChangeArrowheads="1"/>
        </xdr:cNvSpPr>
      </xdr:nvSpPr>
      <xdr:spPr bwMode="auto">
        <a:xfrm>
          <a:off x="9827655" y="2749827"/>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17</xdr:col>
      <xdr:colOff>165654</xdr:colOff>
      <xdr:row>21</xdr:row>
      <xdr:rowOff>6627</xdr:rowOff>
    </xdr:from>
    <xdr:to>
      <xdr:col>17</xdr:col>
      <xdr:colOff>368744</xdr:colOff>
      <xdr:row>21</xdr:row>
      <xdr:rowOff>287573</xdr:rowOff>
    </xdr:to>
    <xdr:sp macro="" textlink="">
      <xdr:nvSpPr>
        <xdr:cNvPr id="13" name="AutoShape 4">
          <a:extLst>
            <a:ext uri="{FF2B5EF4-FFF2-40B4-BE49-F238E27FC236}">
              <a16:creationId xmlns:a16="http://schemas.microsoft.com/office/drawing/2014/main" id="{FE7BF48D-1197-44E0-BF5E-F6EA97BE4878}"/>
            </a:ext>
          </a:extLst>
        </xdr:cNvPr>
        <xdr:cNvSpPr>
          <a:spLocks noChangeArrowheads="1"/>
        </xdr:cNvSpPr>
      </xdr:nvSpPr>
      <xdr:spPr bwMode="auto">
        <a:xfrm>
          <a:off x="9084367" y="5042453"/>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4</xdr:col>
      <xdr:colOff>119256</xdr:colOff>
      <xdr:row>22</xdr:row>
      <xdr:rowOff>6625</xdr:rowOff>
    </xdr:from>
    <xdr:to>
      <xdr:col>4</xdr:col>
      <xdr:colOff>322346</xdr:colOff>
      <xdr:row>22</xdr:row>
      <xdr:rowOff>287571</xdr:rowOff>
    </xdr:to>
    <xdr:sp macro="" textlink="">
      <xdr:nvSpPr>
        <xdr:cNvPr id="14" name="AutoShape 4">
          <a:extLst>
            <a:ext uri="{FF2B5EF4-FFF2-40B4-BE49-F238E27FC236}">
              <a16:creationId xmlns:a16="http://schemas.microsoft.com/office/drawing/2014/main" id="{27B37DD0-F02B-49EE-A890-C2D9C4111967}"/>
            </a:ext>
          </a:extLst>
        </xdr:cNvPr>
        <xdr:cNvSpPr>
          <a:spLocks noChangeArrowheads="1"/>
        </xdr:cNvSpPr>
      </xdr:nvSpPr>
      <xdr:spPr bwMode="auto">
        <a:xfrm>
          <a:off x="2234927" y="5349590"/>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6</xdr:col>
      <xdr:colOff>463827</xdr:colOff>
      <xdr:row>21</xdr:row>
      <xdr:rowOff>9613</xdr:rowOff>
    </xdr:from>
    <xdr:to>
      <xdr:col>7</xdr:col>
      <xdr:colOff>39757</xdr:colOff>
      <xdr:row>22</xdr:row>
      <xdr:rowOff>299173</xdr:rowOff>
    </xdr:to>
    <xdr:sp macro="" textlink="">
      <xdr:nvSpPr>
        <xdr:cNvPr id="15" name="AutoShape 3">
          <a:extLst>
            <a:ext uri="{FF2B5EF4-FFF2-40B4-BE49-F238E27FC236}">
              <a16:creationId xmlns:a16="http://schemas.microsoft.com/office/drawing/2014/main" id="{238E1DDA-8A48-4034-90D8-2BD0A75E9864}"/>
            </a:ext>
          </a:extLst>
        </xdr:cNvPr>
        <xdr:cNvSpPr>
          <a:spLocks noChangeArrowheads="1"/>
        </xdr:cNvSpPr>
      </xdr:nvSpPr>
      <xdr:spPr bwMode="auto">
        <a:xfrm>
          <a:off x="3604592" y="5045439"/>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10</xdr:col>
      <xdr:colOff>470448</xdr:colOff>
      <xdr:row>21</xdr:row>
      <xdr:rowOff>9615</xdr:rowOff>
    </xdr:from>
    <xdr:to>
      <xdr:col>11</xdr:col>
      <xdr:colOff>46378</xdr:colOff>
      <xdr:row>22</xdr:row>
      <xdr:rowOff>299175</xdr:rowOff>
    </xdr:to>
    <xdr:sp macro="" textlink="">
      <xdr:nvSpPr>
        <xdr:cNvPr id="16" name="AutoShape 3">
          <a:extLst>
            <a:ext uri="{FF2B5EF4-FFF2-40B4-BE49-F238E27FC236}">
              <a16:creationId xmlns:a16="http://schemas.microsoft.com/office/drawing/2014/main" id="{07E27F2E-99F0-4C11-9654-0099B1C8B10F}"/>
            </a:ext>
          </a:extLst>
        </xdr:cNvPr>
        <xdr:cNvSpPr>
          <a:spLocks noChangeArrowheads="1"/>
        </xdr:cNvSpPr>
      </xdr:nvSpPr>
      <xdr:spPr bwMode="auto">
        <a:xfrm>
          <a:off x="5705057" y="5045441"/>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14</xdr:col>
      <xdr:colOff>470455</xdr:colOff>
      <xdr:row>20</xdr:row>
      <xdr:rowOff>294538</xdr:rowOff>
    </xdr:from>
    <xdr:to>
      <xdr:col>15</xdr:col>
      <xdr:colOff>46385</xdr:colOff>
      <xdr:row>22</xdr:row>
      <xdr:rowOff>279298</xdr:rowOff>
    </xdr:to>
    <xdr:sp macro="" textlink="">
      <xdr:nvSpPr>
        <xdr:cNvPr id="17" name="AutoShape 3">
          <a:extLst>
            <a:ext uri="{FF2B5EF4-FFF2-40B4-BE49-F238E27FC236}">
              <a16:creationId xmlns:a16="http://schemas.microsoft.com/office/drawing/2014/main" id="{64E18A03-9377-4B35-AE7D-6CE7FAB6C8F0}"/>
            </a:ext>
          </a:extLst>
        </xdr:cNvPr>
        <xdr:cNvSpPr>
          <a:spLocks noChangeArrowheads="1"/>
        </xdr:cNvSpPr>
      </xdr:nvSpPr>
      <xdr:spPr bwMode="auto">
        <a:xfrm>
          <a:off x="7818785" y="5025564"/>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7</xdr:col>
      <xdr:colOff>482149</xdr:colOff>
      <xdr:row>11</xdr:row>
      <xdr:rowOff>2984</xdr:rowOff>
    </xdr:from>
    <xdr:to>
      <xdr:col>8</xdr:col>
      <xdr:colOff>58079</xdr:colOff>
      <xdr:row>12</xdr:row>
      <xdr:rowOff>292544</xdr:rowOff>
    </xdr:to>
    <xdr:sp macro="" textlink="">
      <xdr:nvSpPr>
        <xdr:cNvPr id="2" name="AutoShape 3">
          <a:extLst>
            <a:ext uri="{FF2B5EF4-FFF2-40B4-BE49-F238E27FC236}">
              <a16:creationId xmlns:a16="http://schemas.microsoft.com/office/drawing/2014/main" id="{27FF0537-E0B5-4CDC-88A5-81207C24AFC9}"/>
            </a:ext>
          </a:extLst>
        </xdr:cNvPr>
        <xdr:cNvSpPr>
          <a:spLocks noChangeArrowheads="1"/>
        </xdr:cNvSpPr>
      </xdr:nvSpPr>
      <xdr:spPr bwMode="auto">
        <a:xfrm>
          <a:off x="4247325" y="3355784"/>
          <a:ext cx="113813"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28575</xdr:rowOff>
    </xdr:from>
    <xdr:ext cx="504825" cy="509543"/>
    <xdr:pic>
      <xdr:nvPicPr>
        <xdr:cNvPr id="2" name="図 1" descr="図形 が含まれている画像&#10;&#10;AI-generated content may be incorrect.">
          <a:extLst>
            <a:ext uri="{FF2B5EF4-FFF2-40B4-BE49-F238E27FC236}">
              <a16:creationId xmlns:a16="http://schemas.microsoft.com/office/drawing/2014/main" id="{E074D296-EBD8-4F12-AF78-FBF19B755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504825" cy="5095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41563</xdr:colOff>
      <xdr:row>0</xdr:row>
      <xdr:rowOff>41564</xdr:rowOff>
    </xdr:from>
    <xdr:to>
      <xdr:col>4</xdr:col>
      <xdr:colOff>119743</xdr:colOff>
      <xdr:row>1</xdr:row>
      <xdr:rowOff>0</xdr:rowOff>
    </xdr:to>
    <xdr:sp macro="" textlink="">
      <xdr:nvSpPr>
        <xdr:cNvPr id="2" name="テキスト ボックス 1">
          <a:extLst>
            <a:ext uri="{FF2B5EF4-FFF2-40B4-BE49-F238E27FC236}">
              <a16:creationId xmlns:a16="http://schemas.microsoft.com/office/drawing/2014/main" id="{69462F47-A6B3-45EF-A8D8-2B75834B4B27}"/>
            </a:ext>
          </a:extLst>
        </xdr:cNvPr>
        <xdr:cNvSpPr txBox="1"/>
      </xdr:nvSpPr>
      <xdr:spPr>
        <a:xfrm>
          <a:off x="41563" y="41564"/>
          <a:ext cx="1868880"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様式</a:t>
          </a:r>
          <a:r>
            <a:rPr kumimoji="1" lang="en-US" altLang="ja-JP" sz="1100"/>
            <a:t>4-Ba</a:t>
          </a:r>
          <a:r>
            <a:rPr kumimoji="1" lang="ja-JP" altLang="en-US" sz="1100"/>
            <a:t> </a:t>
          </a:r>
          <a:r>
            <a:rPr kumimoji="1" lang="en-US" altLang="ja-JP" sz="1100"/>
            <a:t>]</a:t>
          </a:r>
          <a:endParaRPr kumimoji="1" lang="ja-JP" altLang="en-US" sz="1100"/>
        </a:p>
      </xdr:txBody>
    </xdr:sp>
    <xdr:clientData/>
  </xdr:twoCellAnchor>
  <xdr:twoCellAnchor>
    <xdr:from>
      <xdr:col>0</xdr:col>
      <xdr:colOff>160866</xdr:colOff>
      <xdr:row>12</xdr:row>
      <xdr:rowOff>67734</xdr:rowOff>
    </xdr:from>
    <xdr:to>
      <xdr:col>16</xdr:col>
      <xdr:colOff>372533</xdr:colOff>
      <xdr:row>16</xdr:row>
      <xdr:rowOff>50800</xdr:rowOff>
    </xdr:to>
    <xdr:sp macro="" textlink="">
      <xdr:nvSpPr>
        <xdr:cNvPr id="3" name="四角形: 角を丸くする 2">
          <a:extLst>
            <a:ext uri="{FF2B5EF4-FFF2-40B4-BE49-F238E27FC236}">
              <a16:creationId xmlns:a16="http://schemas.microsoft.com/office/drawing/2014/main" id="{00322F3D-D24F-4F2B-B0A9-7E8B897E7295}"/>
            </a:ext>
          </a:extLst>
        </xdr:cNvPr>
        <xdr:cNvSpPr/>
      </xdr:nvSpPr>
      <xdr:spPr>
        <a:xfrm>
          <a:off x="132291" y="5582709"/>
          <a:ext cx="12184592" cy="1040341"/>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41563</xdr:colOff>
      <xdr:row>0</xdr:row>
      <xdr:rowOff>41564</xdr:rowOff>
    </xdr:from>
    <xdr:to>
      <xdr:col>4</xdr:col>
      <xdr:colOff>119743</xdr:colOff>
      <xdr:row>1</xdr:row>
      <xdr:rowOff>0</xdr:rowOff>
    </xdr:to>
    <xdr:sp macro="" textlink="">
      <xdr:nvSpPr>
        <xdr:cNvPr id="4" name="テキスト ボックス 3">
          <a:extLst>
            <a:ext uri="{FF2B5EF4-FFF2-40B4-BE49-F238E27FC236}">
              <a16:creationId xmlns:a16="http://schemas.microsoft.com/office/drawing/2014/main" id="{A60D2701-663A-4B4D-9980-F3EEAA41C73A}"/>
            </a:ext>
          </a:extLst>
        </xdr:cNvPr>
        <xdr:cNvSpPr txBox="1"/>
      </xdr:nvSpPr>
      <xdr:spPr>
        <a:xfrm>
          <a:off x="41563" y="41564"/>
          <a:ext cx="1868880"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様式</a:t>
          </a:r>
          <a:r>
            <a:rPr kumimoji="1" lang="en-US" altLang="ja-JP" sz="1100"/>
            <a:t>4-Ba</a:t>
          </a:r>
          <a:r>
            <a:rPr kumimoji="1" lang="ja-JP" altLang="en-US" sz="1100"/>
            <a:t> </a:t>
          </a:r>
          <a:r>
            <a:rPr kumimoji="1" lang="en-US" altLang="ja-JP" sz="1100"/>
            <a:t>]</a:t>
          </a:r>
          <a:endParaRPr kumimoji="1" lang="ja-JP" altLang="en-US" sz="1100"/>
        </a:p>
      </xdr:txBody>
    </xdr:sp>
    <xdr:clientData/>
  </xdr:twoCellAnchor>
  <xdr:twoCellAnchor>
    <xdr:from>
      <xdr:col>11</xdr:col>
      <xdr:colOff>1346198</xdr:colOff>
      <xdr:row>16</xdr:row>
      <xdr:rowOff>169333</xdr:rowOff>
    </xdr:from>
    <xdr:to>
      <xdr:col>16</xdr:col>
      <xdr:colOff>364066</xdr:colOff>
      <xdr:row>22</xdr:row>
      <xdr:rowOff>93134</xdr:rowOff>
    </xdr:to>
    <xdr:sp macro="" textlink="">
      <xdr:nvSpPr>
        <xdr:cNvPr id="5" name="四角形: 角を丸くする 4">
          <a:extLst>
            <a:ext uri="{FF2B5EF4-FFF2-40B4-BE49-F238E27FC236}">
              <a16:creationId xmlns:a16="http://schemas.microsoft.com/office/drawing/2014/main" id="{82DC980C-0E7A-49BA-87DB-8F533726B2BC}"/>
            </a:ext>
          </a:extLst>
        </xdr:cNvPr>
        <xdr:cNvSpPr/>
      </xdr:nvSpPr>
      <xdr:spPr>
        <a:xfrm>
          <a:off x="7899398" y="6741583"/>
          <a:ext cx="4409018" cy="1390651"/>
        </a:xfrm>
        <a:prstGeom prst="roundRect">
          <a:avLst>
            <a:gd name="adj" fmla="val 9900"/>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313267</xdr:colOff>
      <xdr:row>28</xdr:row>
      <xdr:rowOff>16931</xdr:rowOff>
    </xdr:from>
    <xdr:to>
      <xdr:col>11</xdr:col>
      <xdr:colOff>1143001</xdr:colOff>
      <xdr:row>29</xdr:row>
      <xdr:rowOff>42331</xdr:rowOff>
    </xdr:to>
    <xdr:sp macro="" textlink="">
      <xdr:nvSpPr>
        <xdr:cNvPr id="6" name="楕円 5">
          <a:extLst>
            <a:ext uri="{FF2B5EF4-FFF2-40B4-BE49-F238E27FC236}">
              <a16:creationId xmlns:a16="http://schemas.microsoft.com/office/drawing/2014/main" id="{7DAA0767-B778-4584-9A09-9BED3E2EABF0}"/>
            </a:ext>
          </a:extLst>
        </xdr:cNvPr>
        <xdr:cNvSpPr/>
      </xdr:nvSpPr>
      <xdr:spPr>
        <a:xfrm>
          <a:off x="6428317" y="9903881"/>
          <a:ext cx="1267884" cy="368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313267</xdr:colOff>
      <xdr:row>28</xdr:row>
      <xdr:rowOff>16930</xdr:rowOff>
    </xdr:from>
    <xdr:to>
      <xdr:col>12</xdr:col>
      <xdr:colOff>1574801</xdr:colOff>
      <xdr:row>29</xdr:row>
      <xdr:rowOff>42330</xdr:rowOff>
    </xdr:to>
    <xdr:sp macro="" textlink="">
      <xdr:nvSpPr>
        <xdr:cNvPr id="7" name="楕円 6">
          <a:extLst>
            <a:ext uri="{FF2B5EF4-FFF2-40B4-BE49-F238E27FC236}">
              <a16:creationId xmlns:a16="http://schemas.microsoft.com/office/drawing/2014/main" id="{5BFF4E69-8478-4C49-A587-4ACF5B72BFBA}"/>
            </a:ext>
          </a:extLst>
        </xdr:cNvPr>
        <xdr:cNvSpPr/>
      </xdr:nvSpPr>
      <xdr:spPr>
        <a:xfrm>
          <a:off x="8438092" y="9903880"/>
          <a:ext cx="1261534" cy="368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389466</xdr:colOff>
      <xdr:row>6</xdr:row>
      <xdr:rowOff>355600</xdr:rowOff>
    </xdr:from>
    <xdr:to>
      <xdr:col>15</xdr:col>
      <xdr:colOff>330200</xdr:colOff>
      <xdr:row>6</xdr:row>
      <xdr:rowOff>381000</xdr:rowOff>
    </xdr:to>
    <xdr:cxnSp macro="">
      <xdr:nvCxnSpPr>
        <xdr:cNvPr id="8" name="直線コネクタ 7">
          <a:extLst>
            <a:ext uri="{FF2B5EF4-FFF2-40B4-BE49-F238E27FC236}">
              <a16:creationId xmlns:a16="http://schemas.microsoft.com/office/drawing/2014/main" id="{BE494060-8136-4BF7-B87C-2EBDE19129E1}"/>
            </a:ext>
          </a:extLst>
        </xdr:cNvPr>
        <xdr:cNvCxnSpPr/>
      </xdr:nvCxnSpPr>
      <xdr:spPr>
        <a:xfrm flipV="1">
          <a:off x="6942666" y="2860675"/>
          <a:ext cx="4817534" cy="25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186266</xdr:colOff>
      <xdr:row>6</xdr:row>
      <xdr:rowOff>711200</xdr:rowOff>
    </xdr:from>
    <xdr:to>
      <xdr:col>15</xdr:col>
      <xdr:colOff>338667</xdr:colOff>
      <xdr:row>6</xdr:row>
      <xdr:rowOff>711200</xdr:rowOff>
    </xdr:to>
    <xdr:cxnSp macro="">
      <xdr:nvCxnSpPr>
        <xdr:cNvPr id="9" name="直線コネクタ 8">
          <a:extLst>
            <a:ext uri="{FF2B5EF4-FFF2-40B4-BE49-F238E27FC236}">
              <a16:creationId xmlns:a16="http://schemas.microsoft.com/office/drawing/2014/main" id="{E76C011B-3F35-4F80-92FD-A25206C2939F}"/>
            </a:ext>
          </a:extLst>
        </xdr:cNvPr>
        <xdr:cNvCxnSpPr/>
      </xdr:nvCxnSpPr>
      <xdr:spPr>
        <a:xfrm>
          <a:off x="2624666" y="3216275"/>
          <a:ext cx="914400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237067</xdr:colOff>
      <xdr:row>6</xdr:row>
      <xdr:rowOff>381000</xdr:rowOff>
    </xdr:from>
    <xdr:to>
      <xdr:col>11</xdr:col>
      <xdr:colOff>245533</xdr:colOff>
      <xdr:row>6</xdr:row>
      <xdr:rowOff>389468</xdr:rowOff>
    </xdr:to>
    <xdr:cxnSp macro="">
      <xdr:nvCxnSpPr>
        <xdr:cNvPr id="10" name="直線コネクタ 9">
          <a:extLst>
            <a:ext uri="{FF2B5EF4-FFF2-40B4-BE49-F238E27FC236}">
              <a16:creationId xmlns:a16="http://schemas.microsoft.com/office/drawing/2014/main" id="{7AF876D8-80DA-401D-AA0E-8494FFFBF4B9}"/>
            </a:ext>
          </a:extLst>
        </xdr:cNvPr>
        <xdr:cNvCxnSpPr/>
      </xdr:nvCxnSpPr>
      <xdr:spPr>
        <a:xfrm flipV="1">
          <a:off x="2675467" y="2886075"/>
          <a:ext cx="4123266" cy="8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154895</xdr:colOff>
      <xdr:row>21</xdr:row>
      <xdr:rowOff>61005</xdr:rowOff>
    </xdr:from>
    <xdr:to>
      <xdr:col>25</xdr:col>
      <xdr:colOff>654958</xdr:colOff>
      <xdr:row>24</xdr:row>
      <xdr:rowOff>166662</xdr:rowOff>
    </xdr:to>
    <xdr:sp macro="" textlink="">
      <xdr:nvSpPr>
        <xdr:cNvPr id="2" name="四角形: 角を丸くする 1">
          <a:extLst>
            <a:ext uri="{FF2B5EF4-FFF2-40B4-BE49-F238E27FC236}">
              <a16:creationId xmlns:a16="http://schemas.microsoft.com/office/drawing/2014/main" id="{29760E45-F2C2-463E-81F0-6F5257917A69}"/>
            </a:ext>
          </a:extLst>
        </xdr:cNvPr>
        <xdr:cNvSpPr/>
      </xdr:nvSpPr>
      <xdr:spPr>
        <a:xfrm>
          <a:off x="15230475" y="6309405"/>
          <a:ext cx="0" cy="829557"/>
        </a:xfrm>
        <a:prstGeom prst="roundRect">
          <a:avLst/>
        </a:prstGeom>
        <a:ln w="190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学校・団体</a:t>
          </a:r>
        </a:p>
      </xdr:txBody>
    </xdr:sp>
    <xdr:clientData/>
  </xdr:twoCellAnchor>
  <xdr:twoCellAnchor>
    <xdr:from>
      <xdr:col>24</xdr:col>
      <xdr:colOff>280535</xdr:colOff>
      <xdr:row>25</xdr:row>
      <xdr:rowOff>224289</xdr:rowOff>
    </xdr:from>
    <xdr:to>
      <xdr:col>25</xdr:col>
      <xdr:colOff>471035</xdr:colOff>
      <xdr:row>28</xdr:row>
      <xdr:rowOff>220389</xdr:rowOff>
    </xdr:to>
    <xdr:sp macro="" textlink="">
      <xdr:nvSpPr>
        <xdr:cNvPr id="3" name="矢印: 下 2">
          <a:extLst>
            <a:ext uri="{FF2B5EF4-FFF2-40B4-BE49-F238E27FC236}">
              <a16:creationId xmlns:a16="http://schemas.microsoft.com/office/drawing/2014/main" id="{168D3D4F-5346-48D5-8824-5ABA848D3050}"/>
            </a:ext>
          </a:extLst>
        </xdr:cNvPr>
        <xdr:cNvSpPr/>
      </xdr:nvSpPr>
      <xdr:spPr>
        <a:xfrm>
          <a:off x="15230475" y="7520439"/>
          <a:ext cx="0" cy="796200"/>
        </a:xfrm>
        <a:prstGeom prst="downArrow">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131307</xdr:colOff>
      <xdr:row>30</xdr:row>
      <xdr:rowOff>0</xdr:rowOff>
    </xdr:from>
    <xdr:to>
      <xdr:col>25</xdr:col>
      <xdr:colOff>631370</xdr:colOff>
      <xdr:row>32</xdr:row>
      <xdr:rowOff>238098</xdr:rowOff>
    </xdr:to>
    <xdr:sp macro="" textlink="">
      <xdr:nvSpPr>
        <xdr:cNvPr id="4" name="四角形: 角を丸くする 1">
          <a:extLst>
            <a:ext uri="{FF2B5EF4-FFF2-40B4-BE49-F238E27FC236}">
              <a16:creationId xmlns:a16="http://schemas.microsoft.com/office/drawing/2014/main" id="{08240EAA-8D8B-46D9-A76A-4A76BCEBBC2C}"/>
            </a:ext>
          </a:extLst>
        </xdr:cNvPr>
        <xdr:cNvSpPr/>
      </xdr:nvSpPr>
      <xdr:spPr>
        <a:xfrm>
          <a:off x="15230475" y="8629650"/>
          <a:ext cx="0" cy="761973"/>
        </a:xfrm>
        <a:prstGeom prst="roundRect">
          <a:avLst/>
        </a:prstGeom>
        <a:ln w="190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食堂</a:t>
          </a:r>
        </a:p>
      </xdr:txBody>
    </xdr:sp>
    <xdr:clientData/>
  </xdr:twoCellAnchor>
  <xdr:twoCellAnchor>
    <xdr:from>
      <xdr:col>24</xdr:col>
      <xdr:colOff>147185</xdr:colOff>
      <xdr:row>37</xdr:row>
      <xdr:rowOff>77560</xdr:rowOff>
    </xdr:from>
    <xdr:to>
      <xdr:col>25</xdr:col>
      <xdr:colOff>647248</xdr:colOff>
      <xdr:row>41</xdr:row>
      <xdr:rowOff>15621</xdr:rowOff>
    </xdr:to>
    <xdr:sp macro="" textlink="">
      <xdr:nvSpPr>
        <xdr:cNvPr id="5" name="四角形: 角を丸くする 1">
          <a:extLst>
            <a:ext uri="{FF2B5EF4-FFF2-40B4-BE49-F238E27FC236}">
              <a16:creationId xmlns:a16="http://schemas.microsoft.com/office/drawing/2014/main" id="{5EE1714B-F871-4CBC-9FBF-0DA82F864BB7}"/>
            </a:ext>
          </a:extLst>
        </xdr:cNvPr>
        <xdr:cNvSpPr/>
      </xdr:nvSpPr>
      <xdr:spPr>
        <a:xfrm>
          <a:off x="15230475" y="10526485"/>
          <a:ext cx="0" cy="1004861"/>
        </a:xfrm>
        <a:prstGeom prst="roundRect">
          <a:avLst/>
        </a:prstGeom>
        <a:ln w="190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学校・団体</a:t>
          </a:r>
        </a:p>
      </xdr:txBody>
    </xdr:sp>
    <xdr:clientData/>
  </xdr:twoCellAnchor>
  <xdr:twoCellAnchor>
    <xdr:from>
      <xdr:col>24</xdr:col>
      <xdr:colOff>268742</xdr:colOff>
      <xdr:row>34</xdr:row>
      <xdr:rowOff>228600</xdr:rowOff>
    </xdr:from>
    <xdr:to>
      <xdr:col>25</xdr:col>
      <xdr:colOff>459242</xdr:colOff>
      <xdr:row>36</xdr:row>
      <xdr:rowOff>151674</xdr:rowOff>
    </xdr:to>
    <xdr:sp macro="" textlink="">
      <xdr:nvSpPr>
        <xdr:cNvPr id="6" name="矢印: 下 2">
          <a:extLst>
            <a:ext uri="{FF2B5EF4-FFF2-40B4-BE49-F238E27FC236}">
              <a16:creationId xmlns:a16="http://schemas.microsoft.com/office/drawing/2014/main" id="{30397E5B-F8E2-4854-957D-C7953B1722EB}"/>
            </a:ext>
          </a:extLst>
        </xdr:cNvPr>
        <xdr:cNvSpPr/>
      </xdr:nvSpPr>
      <xdr:spPr>
        <a:xfrm>
          <a:off x="15230475" y="9934575"/>
          <a:ext cx="0" cy="408849"/>
        </a:xfrm>
        <a:prstGeom prst="downArrow">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35832</xdr:colOff>
      <xdr:row>21</xdr:row>
      <xdr:rowOff>0</xdr:rowOff>
    </xdr:from>
    <xdr:to>
      <xdr:col>33</xdr:col>
      <xdr:colOff>508555</xdr:colOff>
      <xdr:row>28</xdr:row>
      <xdr:rowOff>209550</xdr:rowOff>
    </xdr:to>
    <xdr:sp macro="" textlink="">
      <xdr:nvSpPr>
        <xdr:cNvPr id="7" name="テキスト ボックス 6">
          <a:extLst>
            <a:ext uri="{FF2B5EF4-FFF2-40B4-BE49-F238E27FC236}">
              <a16:creationId xmlns:a16="http://schemas.microsoft.com/office/drawing/2014/main" id="{ED750040-D33C-464E-9A82-BB1ADAD55907}"/>
            </a:ext>
          </a:extLst>
        </xdr:cNvPr>
        <xdr:cNvSpPr txBox="1"/>
      </xdr:nvSpPr>
      <xdr:spPr>
        <a:xfrm>
          <a:off x="15230475" y="6248400"/>
          <a:ext cx="0"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HG丸ｺﾞｼｯｸM-PRO" panose="020F0600000000000000" pitchFamily="50" charset="-128"/>
              <a:ea typeface="HG丸ｺﾞｼｯｸM-PRO" panose="020F0600000000000000" pitchFamily="50" charset="-128"/>
            </a:rPr>
            <a:t>１．食物アレルギー確認書・食物アレルギー詳細シートの提出</a:t>
          </a:r>
          <a:endParaRPr kumimoji="1" lang="en-US" altLang="ja-JP" sz="1400" b="1" u="sng">
            <a:latin typeface="HG丸ｺﾞｼｯｸM-PRO" panose="020F0600000000000000" pitchFamily="50" charset="-128"/>
            <a:ea typeface="HG丸ｺﾞｼｯｸM-PRO" panose="020F0600000000000000" pitchFamily="50" charset="-128"/>
          </a:endParaRPr>
        </a:p>
        <a:p>
          <a:endParaRPr kumimoji="1" lang="en-US" altLang="ja-JP" sz="1200" b="1" u="sng">
            <a:latin typeface="HG丸ｺﾞｼｯｸM-PRO" panose="020F0600000000000000" pitchFamily="50" charset="-128"/>
            <a:ea typeface="HG丸ｺﾞｼｯｸM-PRO" panose="020F0600000000000000" pitchFamily="50" charset="-128"/>
          </a:endParaRPr>
        </a:p>
        <a:p>
          <a:r>
            <a:rPr kumimoji="1" lang="ja-JP" altLang="en-US" sz="1100" b="0" u="none">
              <a:latin typeface="HG丸ｺﾞｼｯｸM-PRO" panose="020F0600000000000000" pitchFamily="50" charset="-128"/>
              <a:ea typeface="HG丸ｺﾞｼｯｸM-PRO" panose="020F0600000000000000" pitchFamily="50" charset="-128"/>
            </a:rPr>
            <a:t>学校は食物アレルギー確認書・食物アレルギー詳細シートを必ず</a:t>
          </a:r>
          <a:r>
            <a:rPr kumimoji="1" lang="en-US" altLang="ja-JP" sz="1100" b="1" u="none">
              <a:latin typeface="HG丸ｺﾞｼｯｸM-PRO" panose="020F0600000000000000" pitchFamily="50" charset="-128"/>
              <a:ea typeface="HG丸ｺﾞｼｯｸM-PRO" panose="020F0600000000000000" pitchFamily="50" charset="-128"/>
            </a:rPr>
            <a:t>20</a:t>
          </a:r>
          <a:r>
            <a:rPr kumimoji="1" lang="ja-JP" altLang="en-US" sz="1100" b="1" u="none">
              <a:latin typeface="HG丸ｺﾞｼｯｸM-PRO" panose="020F0600000000000000" pitchFamily="50" charset="-128"/>
              <a:ea typeface="HG丸ｺﾞｼｯｸM-PRO" panose="020F0600000000000000" pitchFamily="50" charset="-128"/>
            </a:rPr>
            <a:t>日前までに（</a:t>
          </a:r>
          <a:r>
            <a:rPr kumimoji="1" lang="ja-JP" altLang="en-US" sz="1100" b="0" u="none">
              <a:latin typeface="HG丸ｺﾞｼｯｸM-PRO" panose="020F0600000000000000" pitchFamily="50" charset="-128"/>
              <a:ea typeface="HG丸ｺﾞｼｯｸM-PRO" panose="020F0600000000000000" pitchFamily="50" charset="-128"/>
            </a:rPr>
            <a:t>団体は</a:t>
          </a:r>
          <a:r>
            <a:rPr kumimoji="1" lang="ja-JP" altLang="en-US" sz="1100" b="1" u="none">
              <a:latin typeface="HG丸ｺﾞｼｯｸM-PRO" panose="020F0600000000000000" pitchFamily="50" charset="-128"/>
              <a:ea typeface="HG丸ｺﾞｼｯｸM-PRO" panose="020F0600000000000000" pitchFamily="50" charset="-128"/>
            </a:rPr>
            <a:t>食物アレルギーがある方のみ</a:t>
          </a:r>
          <a:r>
            <a:rPr kumimoji="1" lang="en-US" altLang="ja-JP" sz="1100" b="1" u="none">
              <a:latin typeface="HG丸ｺﾞｼｯｸM-PRO" panose="020F0600000000000000" pitchFamily="50" charset="-128"/>
              <a:ea typeface="HG丸ｺﾞｼｯｸM-PRO" panose="020F0600000000000000" pitchFamily="50" charset="-128"/>
            </a:rPr>
            <a:t>20</a:t>
          </a:r>
          <a:r>
            <a:rPr kumimoji="1" lang="ja-JP" altLang="en-US" sz="1100" b="1" u="none">
              <a:latin typeface="HG丸ｺﾞｼｯｸM-PRO" panose="020F0600000000000000" pitchFamily="50" charset="-128"/>
              <a:ea typeface="HG丸ｺﾞｼｯｸM-PRO" panose="020F0600000000000000" pitchFamily="50" charset="-128"/>
            </a:rPr>
            <a:t>日前まで）提出</a:t>
          </a:r>
          <a:r>
            <a:rPr kumimoji="1" lang="ja-JP" altLang="en-US" sz="1100" b="0" u="none">
              <a:latin typeface="HG丸ｺﾞｼｯｸM-PRO" panose="020F0600000000000000" pitchFamily="50" charset="-128"/>
              <a:ea typeface="HG丸ｺﾞｼｯｸM-PRO" panose="020F0600000000000000" pitchFamily="50" charset="-128"/>
            </a:rPr>
            <a:t>をお願いいたします。　　　　　　食物アレルギーがある該当者の保護者様に「食物アレルギー詳細シート」をご記入いただくようお願いいたします。その際、</a:t>
          </a:r>
          <a:r>
            <a:rPr kumimoji="1" lang="ja-JP" altLang="en-US" sz="1100" b="1" u="none">
              <a:latin typeface="HG丸ｺﾞｼｯｸM-PRO" panose="020F0600000000000000" pitchFamily="50" charset="-128"/>
              <a:ea typeface="HG丸ｺﾞｼｯｸM-PRO" panose="020F0600000000000000" pitchFamily="50" charset="-128"/>
            </a:rPr>
            <a:t>ホームページに掲載しております「食事メニュー・材料表」を必ずご確認いただくようお願いいたします。</a:t>
          </a:r>
          <a:r>
            <a:rPr kumimoji="1" lang="ja-JP" altLang="en-US" sz="1100" b="0" u="none">
              <a:latin typeface="HG丸ｺﾞｼｯｸM-PRO" panose="020F0600000000000000" pitchFamily="50" charset="-128"/>
              <a:ea typeface="HG丸ｺﾞｼｯｸM-PRO" panose="020F0600000000000000" pitchFamily="50" charset="-128"/>
            </a:rPr>
            <a:t>学校・団体の引率者様にて食物アレルギー確認書に「食物アレルギー詳細シート」の集計をご記入していただき、「食物アレルギー確認書・食物アレルギー詳細シート」のご提出をお願いいたします。</a:t>
          </a:r>
          <a:endParaRPr kumimoji="1" lang="en-US" altLang="ja-JP" sz="1100" b="0" u="none">
            <a:latin typeface="HG丸ｺﾞｼｯｸM-PRO" panose="020F0600000000000000" pitchFamily="50" charset="-128"/>
            <a:ea typeface="HG丸ｺﾞｼｯｸM-PRO" panose="020F0600000000000000" pitchFamily="50" charset="-128"/>
          </a:endParaRPr>
        </a:p>
        <a:p>
          <a:r>
            <a:rPr kumimoji="1"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提出期限を過ぎた場合</a:t>
          </a:r>
          <a:r>
            <a:rPr kumimoji="1"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は</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、アレルギー対応</a:t>
          </a:r>
          <a:r>
            <a:rPr kumimoji="1"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いたし</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かねます。材料表（</a:t>
          </a:r>
          <a:r>
            <a:rPr kumimoji="1"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HP</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掲載）をご確認いただき、</a:t>
          </a:r>
          <a:r>
            <a:rPr kumimoji="1"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ご担当者</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様での対応をお願い</a:t>
          </a:r>
          <a:r>
            <a:rPr kumimoji="1"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いた</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します。</a:t>
          </a:r>
          <a:endParaRPr kumimoji="1" lang="ja-JP" altLang="en-US"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28575</xdr:colOff>
      <xdr:row>29</xdr:row>
      <xdr:rowOff>115888</xdr:rowOff>
    </xdr:from>
    <xdr:to>
      <xdr:col>33</xdr:col>
      <xdr:colOff>518432</xdr:colOff>
      <xdr:row>35</xdr:row>
      <xdr:rowOff>0</xdr:rowOff>
    </xdr:to>
    <xdr:sp macro="" textlink="">
      <xdr:nvSpPr>
        <xdr:cNvPr id="8" name="テキスト ボックス 7">
          <a:extLst>
            <a:ext uri="{FF2B5EF4-FFF2-40B4-BE49-F238E27FC236}">
              <a16:creationId xmlns:a16="http://schemas.microsoft.com/office/drawing/2014/main" id="{4095E16A-7151-4EC0-9877-488F61CCE535}"/>
            </a:ext>
          </a:extLst>
        </xdr:cNvPr>
        <xdr:cNvSpPr txBox="1"/>
      </xdr:nvSpPr>
      <xdr:spPr>
        <a:xfrm>
          <a:off x="15230475" y="8478838"/>
          <a:ext cx="0" cy="14557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chemeClr val="dk1"/>
              </a:solidFill>
              <a:latin typeface="HG丸ｺﾞｼｯｸM-PRO" panose="020F0600000000000000" pitchFamily="50" charset="-128"/>
              <a:ea typeface="HG丸ｺﾞｼｯｸM-PRO" panose="020F0600000000000000" pitchFamily="50" charset="-128"/>
              <a:cs typeface="+mn-cs"/>
            </a:rPr>
            <a:t>２．食物アレルギー該当者の献立作成</a:t>
          </a:r>
          <a:endParaRPr kumimoji="1" lang="en-US" altLang="ja-JP" sz="1400" b="1" u="sng">
            <a:solidFill>
              <a:schemeClr val="dk1"/>
            </a:solidFill>
            <a:latin typeface="HG丸ｺﾞｼｯｸM-PRO" panose="020F0600000000000000" pitchFamily="50" charset="-128"/>
            <a:ea typeface="HG丸ｺﾞｼｯｸM-PRO" panose="020F0600000000000000" pitchFamily="50" charset="-128"/>
            <a:cs typeface="+mn-cs"/>
          </a:endParaRPr>
        </a:p>
        <a:p>
          <a:endPar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ja-JP" altLang="en-US" sz="1100" b="0">
              <a:solidFill>
                <a:schemeClr val="dk1"/>
              </a:solidFill>
              <a:latin typeface="HG丸ｺﾞｼｯｸM-PRO" panose="020F0600000000000000" pitchFamily="50" charset="-128"/>
              <a:ea typeface="HG丸ｺﾞｼｯｸM-PRO" panose="020F0600000000000000" pitchFamily="50" charset="-128"/>
              <a:cs typeface="+mn-cs"/>
            </a:rPr>
            <a:t>食物アレルギー確認書・食物アレルギー詳細シートの受領後、食堂栄養士による献立作成を行います。その際に、不明な点がある場合は、ご連絡いたします。</a:t>
          </a:r>
          <a:endPar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en-US" altLang="ja-JP" sz="1100" b="1">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100" b="1">
              <a:solidFill>
                <a:schemeClr val="dk1"/>
              </a:solidFill>
              <a:latin typeface="HG丸ｺﾞｼｯｸM-PRO" panose="020F0600000000000000" pitchFamily="50" charset="-128"/>
              <a:ea typeface="HG丸ｺﾞｼｯｸM-PRO" panose="020F0600000000000000" pitchFamily="50" charset="-128"/>
              <a:cs typeface="+mn-cs"/>
            </a:rPr>
            <a:t>食事持ち込みの方を除き、栄養士からアレルギー該当者へ直接のご連絡はしておりません。</a:t>
          </a:r>
        </a:p>
      </xdr:txBody>
    </xdr:sp>
    <xdr:clientData/>
  </xdr:twoCellAnchor>
  <xdr:twoCellAnchor>
    <xdr:from>
      <xdr:col>26</xdr:col>
      <xdr:colOff>30163</xdr:colOff>
      <xdr:row>36</xdr:row>
      <xdr:rowOff>214312</xdr:rowOff>
    </xdr:from>
    <xdr:to>
      <xdr:col>33</xdr:col>
      <xdr:colOff>520020</xdr:colOff>
      <xdr:row>41</xdr:row>
      <xdr:rowOff>57150</xdr:rowOff>
    </xdr:to>
    <xdr:sp macro="" textlink="">
      <xdr:nvSpPr>
        <xdr:cNvPr id="9" name="テキスト ボックス 8">
          <a:extLst>
            <a:ext uri="{FF2B5EF4-FFF2-40B4-BE49-F238E27FC236}">
              <a16:creationId xmlns:a16="http://schemas.microsoft.com/office/drawing/2014/main" id="{64D2F63B-EF9F-4993-970F-F526EBF22374}"/>
            </a:ext>
          </a:extLst>
        </xdr:cNvPr>
        <xdr:cNvSpPr txBox="1"/>
      </xdr:nvSpPr>
      <xdr:spPr>
        <a:xfrm>
          <a:off x="15230475" y="10406062"/>
          <a:ext cx="0" cy="1166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chemeClr val="dk1"/>
              </a:solidFill>
              <a:latin typeface="HG丸ｺﾞｼｯｸM-PRO" panose="020F0600000000000000" pitchFamily="50" charset="-128"/>
              <a:ea typeface="HG丸ｺﾞｼｯｸM-PRO" panose="020F0600000000000000" pitchFamily="50" charset="-128"/>
              <a:cs typeface="+mn-cs"/>
            </a:rPr>
            <a:t>３．食物アレルギー対応一覧表の送付</a:t>
          </a:r>
          <a:endParaRPr kumimoji="1" lang="en-US" altLang="ja-JP" sz="1400" b="1" u="sng">
            <a:solidFill>
              <a:schemeClr val="dk1"/>
            </a:solidFill>
            <a:latin typeface="HG丸ｺﾞｼｯｸM-PRO" panose="020F0600000000000000" pitchFamily="50" charset="-128"/>
            <a:ea typeface="HG丸ｺﾞｼｯｸM-PRO" panose="020F0600000000000000" pitchFamily="50" charset="-128"/>
            <a:cs typeface="+mn-cs"/>
          </a:endParaRPr>
        </a:p>
        <a:p>
          <a:endPar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ja-JP" altLang="en-US" sz="1100" b="0">
              <a:solidFill>
                <a:schemeClr val="dk1"/>
              </a:solidFill>
              <a:latin typeface="HG丸ｺﾞｼｯｸM-PRO" panose="020F0600000000000000" pitchFamily="50" charset="-128"/>
              <a:ea typeface="HG丸ｺﾞｼｯｸM-PRO" panose="020F0600000000000000" pitchFamily="50" charset="-128"/>
              <a:cs typeface="+mn-cs"/>
            </a:rPr>
            <a:t>食物アレルギー該当者の献立・対応が決まり次第、食堂栄養士からご担当者様へ</a:t>
          </a:r>
          <a:r>
            <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100" b="0">
              <a:solidFill>
                <a:schemeClr val="dk1"/>
              </a:solidFill>
              <a:latin typeface="HG丸ｺﾞｼｯｸM-PRO" panose="020F0600000000000000" pitchFamily="50" charset="-128"/>
              <a:ea typeface="HG丸ｺﾞｼｯｸM-PRO" panose="020F0600000000000000" pitchFamily="50" charset="-128"/>
              <a:cs typeface="+mn-cs"/>
            </a:rPr>
            <a:t>食物アレルギー対応一覧表</a:t>
          </a:r>
          <a:r>
            <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100" b="0">
              <a:solidFill>
                <a:schemeClr val="dk1"/>
              </a:solidFill>
              <a:latin typeface="HG丸ｺﾞｼｯｸM-PRO" panose="020F0600000000000000" pitchFamily="50" charset="-128"/>
              <a:ea typeface="HG丸ｺﾞｼｯｸM-PRO" panose="020F0600000000000000" pitchFamily="50" charset="-128"/>
              <a:cs typeface="+mn-cs"/>
            </a:rPr>
            <a:t>を</a:t>
          </a:r>
          <a:r>
            <a:rPr kumimoji="1" lang="en-US" altLang="ja-JP" sz="1100" b="0">
              <a:solidFill>
                <a:schemeClr val="dk1"/>
              </a:solidFill>
              <a:latin typeface="HG丸ｺﾞｼｯｸM-PRO" panose="020F0600000000000000" pitchFamily="50" charset="-128"/>
              <a:ea typeface="HG丸ｺﾞｼｯｸM-PRO" panose="020F0600000000000000" pitchFamily="50" charset="-128"/>
              <a:cs typeface="+mn-cs"/>
            </a:rPr>
            <a:t>FAX</a:t>
          </a:r>
          <a:r>
            <a:rPr kumimoji="1" lang="ja-JP" altLang="en-US" sz="1100" b="0">
              <a:solidFill>
                <a:schemeClr val="dk1"/>
              </a:solidFill>
              <a:latin typeface="HG丸ｺﾞｼｯｸM-PRO" panose="020F0600000000000000" pitchFamily="50" charset="-128"/>
              <a:ea typeface="HG丸ｺﾞｼｯｸM-PRO" panose="020F0600000000000000" pitchFamily="50" charset="-128"/>
              <a:cs typeface="+mn-cs"/>
            </a:rPr>
            <a:t>もしくはメールにてお送りいたします。</a:t>
          </a:r>
        </a:p>
      </xdr:txBody>
    </xdr:sp>
    <xdr:clientData/>
  </xdr:twoCellAnchor>
  <xdr:twoCellAnchor>
    <xdr:from>
      <xdr:col>13</xdr:col>
      <xdr:colOff>430593</xdr:colOff>
      <xdr:row>22</xdr:row>
      <xdr:rowOff>280042</xdr:rowOff>
    </xdr:from>
    <xdr:to>
      <xdr:col>16</xdr:col>
      <xdr:colOff>525413</xdr:colOff>
      <xdr:row>25</xdr:row>
      <xdr:rowOff>174944</xdr:rowOff>
    </xdr:to>
    <xdr:sp macro="" textlink="">
      <xdr:nvSpPr>
        <xdr:cNvPr id="10" name="四角形: 角を丸くする 9">
          <a:extLst>
            <a:ext uri="{FF2B5EF4-FFF2-40B4-BE49-F238E27FC236}">
              <a16:creationId xmlns:a16="http://schemas.microsoft.com/office/drawing/2014/main" id="{11ECF461-A403-422E-B3BE-66692DB2D585}"/>
            </a:ext>
          </a:extLst>
        </xdr:cNvPr>
        <xdr:cNvSpPr/>
      </xdr:nvSpPr>
      <xdr:spPr>
        <a:xfrm>
          <a:off x="8022018" y="6642742"/>
          <a:ext cx="1923620" cy="828352"/>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食物アレルギーを</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お持ちの方・保護者様</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28572</xdr:colOff>
      <xdr:row>28</xdr:row>
      <xdr:rowOff>190064</xdr:rowOff>
    </xdr:from>
    <xdr:to>
      <xdr:col>16</xdr:col>
      <xdr:colOff>619702</xdr:colOff>
      <xdr:row>30</xdr:row>
      <xdr:rowOff>0</xdr:rowOff>
    </xdr:to>
    <xdr:sp macro="" textlink="">
      <xdr:nvSpPr>
        <xdr:cNvPr id="11" name="四角形: 角を丸くする 10">
          <a:extLst>
            <a:ext uri="{FF2B5EF4-FFF2-40B4-BE49-F238E27FC236}">
              <a16:creationId xmlns:a16="http://schemas.microsoft.com/office/drawing/2014/main" id="{99BD2366-DC48-4652-98E2-53FBAA5B31B2}"/>
            </a:ext>
          </a:extLst>
        </xdr:cNvPr>
        <xdr:cNvSpPr/>
      </xdr:nvSpPr>
      <xdr:spPr>
        <a:xfrm>
          <a:off x="8096247" y="8286314"/>
          <a:ext cx="1943680" cy="343336"/>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利用団体の引率者様</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472439</xdr:colOff>
      <xdr:row>32</xdr:row>
      <xdr:rowOff>163974</xdr:rowOff>
    </xdr:from>
    <xdr:to>
      <xdr:col>16</xdr:col>
      <xdr:colOff>581024</xdr:colOff>
      <xdr:row>35</xdr:row>
      <xdr:rowOff>96455</xdr:rowOff>
    </xdr:to>
    <xdr:sp macro="" textlink="">
      <xdr:nvSpPr>
        <xdr:cNvPr id="12" name="四角形: 角を丸くする 11">
          <a:extLst>
            <a:ext uri="{FF2B5EF4-FFF2-40B4-BE49-F238E27FC236}">
              <a16:creationId xmlns:a16="http://schemas.microsoft.com/office/drawing/2014/main" id="{062DE659-1553-4DCD-B25E-5F64FC68CB11}"/>
            </a:ext>
          </a:extLst>
        </xdr:cNvPr>
        <xdr:cNvSpPr/>
      </xdr:nvSpPr>
      <xdr:spPr>
        <a:xfrm>
          <a:off x="8063864" y="9317499"/>
          <a:ext cx="1937385" cy="713531"/>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施設⇒食堂</a:t>
          </a:r>
        </a:p>
      </xdr:txBody>
    </xdr:sp>
    <xdr:clientData/>
  </xdr:twoCellAnchor>
  <xdr:twoCellAnchor>
    <xdr:from>
      <xdr:col>14</xdr:col>
      <xdr:colOff>67470</xdr:colOff>
      <xdr:row>38</xdr:row>
      <xdr:rowOff>218357</xdr:rowOff>
    </xdr:from>
    <xdr:to>
      <xdr:col>16</xdr:col>
      <xdr:colOff>669710</xdr:colOff>
      <xdr:row>40</xdr:row>
      <xdr:rowOff>84903</xdr:rowOff>
    </xdr:to>
    <xdr:sp macro="" textlink="">
      <xdr:nvSpPr>
        <xdr:cNvPr id="13" name="四角形: 角を丸くする 12">
          <a:extLst>
            <a:ext uri="{FF2B5EF4-FFF2-40B4-BE49-F238E27FC236}">
              <a16:creationId xmlns:a16="http://schemas.microsoft.com/office/drawing/2014/main" id="{5E537F7C-2588-4F1C-AB4B-4D846C6B4311}"/>
            </a:ext>
          </a:extLst>
        </xdr:cNvPr>
        <xdr:cNvSpPr/>
      </xdr:nvSpPr>
      <xdr:spPr>
        <a:xfrm>
          <a:off x="8135145" y="10924457"/>
          <a:ext cx="1954790" cy="380896"/>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利用団体の引率者様</a:t>
          </a:r>
        </a:p>
      </xdr:txBody>
    </xdr:sp>
    <xdr:clientData/>
  </xdr:twoCellAnchor>
  <xdr:twoCellAnchor>
    <xdr:from>
      <xdr:col>14</xdr:col>
      <xdr:colOff>591558</xdr:colOff>
      <xdr:row>25</xdr:row>
      <xdr:rowOff>256772</xdr:rowOff>
    </xdr:from>
    <xdr:to>
      <xdr:col>15</xdr:col>
      <xdr:colOff>625758</xdr:colOff>
      <xdr:row>28</xdr:row>
      <xdr:rowOff>120634</xdr:rowOff>
    </xdr:to>
    <xdr:sp macro="" textlink="">
      <xdr:nvSpPr>
        <xdr:cNvPr id="14" name="矢印: 下 13">
          <a:extLst>
            <a:ext uri="{FF2B5EF4-FFF2-40B4-BE49-F238E27FC236}">
              <a16:creationId xmlns:a16="http://schemas.microsoft.com/office/drawing/2014/main" id="{3A7A9D72-D258-4B14-917F-27EDC24845B2}"/>
            </a:ext>
          </a:extLst>
        </xdr:cNvPr>
        <xdr:cNvSpPr/>
      </xdr:nvSpPr>
      <xdr:spPr>
        <a:xfrm>
          <a:off x="8659233" y="7552922"/>
          <a:ext cx="710475" cy="663962"/>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596611</xdr:colOff>
      <xdr:row>30</xdr:row>
      <xdr:rowOff>77165</xdr:rowOff>
    </xdr:from>
    <xdr:to>
      <xdr:col>15</xdr:col>
      <xdr:colOff>630811</xdr:colOff>
      <xdr:row>32</xdr:row>
      <xdr:rowOff>62351</xdr:rowOff>
    </xdr:to>
    <xdr:sp macro="" textlink="">
      <xdr:nvSpPr>
        <xdr:cNvPr id="15" name="矢印: 下 14">
          <a:extLst>
            <a:ext uri="{FF2B5EF4-FFF2-40B4-BE49-F238E27FC236}">
              <a16:creationId xmlns:a16="http://schemas.microsoft.com/office/drawing/2014/main" id="{7A76E159-C526-42AF-9412-ECE23873E34B}"/>
            </a:ext>
          </a:extLst>
        </xdr:cNvPr>
        <xdr:cNvSpPr/>
      </xdr:nvSpPr>
      <xdr:spPr>
        <a:xfrm>
          <a:off x="8664286" y="8706815"/>
          <a:ext cx="710475" cy="50906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612127</xdr:colOff>
      <xdr:row>35</xdr:row>
      <xdr:rowOff>182874</xdr:rowOff>
    </xdr:from>
    <xdr:to>
      <xdr:col>15</xdr:col>
      <xdr:colOff>646327</xdr:colOff>
      <xdr:row>38</xdr:row>
      <xdr:rowOff>114190</xdr:rowOff>
    </xdr:to>
    <xdr:sp macro="" textlink="">
      <xdr:nvSpPr>
        <xdr:cNvPr id="16" name="矢印: 下 15">
          <a:extLst>
            <a:ext uri="{FF2B5EF4-FFF2-40B4-BE49-F238E27FC236}">
              <a16:creationId xmlns:a16="http://schemas.microsoft.com/office/drawing/2014/main" id="{041E1648-ABA3-44C7-8C1C-6EEF723F1440}"/>
            </a:ext>
          </a:extLst>
        </xdr:cNvPr>
        <xdr:cNvSpPr/>
      </xdr:nvSpPr>
      <xdr:spPr>
        <a:xfrm>
          <a:off x="8679802" y="10117449"/>
          <a:ext cx="710475" cy="70284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39915</xdr:colOff>
      <xdr:row>25</xdr:row>
      <xdr:rowOff>83184</xdr:rowOff>
    </xdr:from>
    <xdr:to>
      <xdr:col>4</xdr:col>
      <xdr:colOff>610177</xdr:colOff>
      <xdr:row>27</xdr:row>
      <xdr:rowOff>96456</xdr:rowOff>
    </xdr:to>
    <xdr:sp macro="" textlink="">
      <xdr:nvSpPr>
        <xdr:cNvPr id="17" name="四角形: 角を丸くする 16">
          <a:extLst>
            <a:ext uri="{FF2B5EF4-FFF2-40B4-BE49-F238E27FC236}">
              <a16:creationId xmlns:a16="http://schemas.microsoft.com/office/drawing/2014/main" id="{9F026582-D3CF-42E3-AC2C-3EBB86189489}"/>
            </a:ext>
          </a:extLst>
        </xdr:cNvPr>
        <xdr:cNvSpPr/>
      </xdr:nvSpPr>
      <xdr:spPr>
        <a:xfrm>
          <a:off x="506640" y="7379334"/>
          <a:ext cx="1922812" cy="546672"/>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利用団体</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28572</xdr:colOff>
      <xdr:row>30</xdr:row>
      <xdr:rowOff>57873</xdr:rowOff>
    </xdr:from>
    <xdr:to>
      <xdr:col>4</xdr:col>
      <xdr:colOff>619702</xdr:colOff>
      <xdr:row>31</xdr:row>
      <xdr:rowOff>140132</xdr:rowOff>
    </xdr:to>
    <xdr:sp macro="" textlink="">
      <xdr:nvSpPr>
        <xdr:cNvPr id="18" name="四角形: 角を丸くする 17">
          <a:extLst>
            <a:ext uri="{FF2B5EF4-FFF2-40B4-BE49-F238E27FC236}">
              <a16:creationId xmlns:a16="http://schemas.microsoft.com/office/drawing/2014/main" id="{A61E29B1-DE25-44E3-883D-FC126ADA7AA5}"/>
            </a:ext>
          </a:extLst>
        </xdr:cNvPr>
        <xdr:cNvSpPr/>
      </xdr:nvSpPr>
      <xdr:spPr>
        <a:xfrm>
          <a:off x="495297" y="8687523"/>
          <a:ext cx="1943680" cy="348959"/>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波戸岬少年自然の家</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52825</xdr:colOff>
      <xdr:row>34</xdr:row>
      <xdr:rowOff>86812</xdr:rowOff>
    </xdr:from>
    <xdr:to>
      <xdr:col>4</xdr:col>
      <xdr:colOff>636852</xdr:colOff>
      <xdr:row>38</xdr:row>
      <xdr:rowOff>9647</xdr:rowOff>
    </xdr:to>
    <xdr:sp macro="" textlink="">
      <xdr:nvSpPr>
        <xdr:cNvPr id="19" name="四角形: 角を丸くする 18">
          <a:extLst>
            <a:ext uri="{FF2B5EF4-FFF2-40B4-BE49-F238E27FC236}">
              <a16:creationId xmlns:a16="http://schemas.microsoft.com/office/drawing/2014/main" id="{1EC6E252-41E8-4025-A791-8FC4358B88A0}"/>
            </a:ext>
          </a:extLst>
        </xdr:cNvPr>
        <xdr:cNvSpPr/>
      </xdr:nvSpPr>
      <xdr:spPr>
        <a:xfrm>
          <a:off x="519550" y="9897562"/>
          <a:ext cx="1936577" cy="818185"/>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食堂　</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（栄養士）</a:t>
          </a:r>
        </a:p>
      </xdr:txBody>
    </xdr:sp>
    <xdr:clientData/>
  </xdr:twoCellAnchor>
  <xdr:twoCellAnchor>
    <xdr:from>
      <xdr:col>2</xdr:col>
      <xdr:colOff>61770</xdr:colOff>
      <xdr:row>41</xdr:row>
      <xdr:rowOff>19746</xdr:rowOff>
    </xdr:from>
    <xdr:to>
      <xdr:col>4</xdr:col>
      <xdr:colOff>664010</xdr:colOff>
      <xdr:row>42</xdr:row>
      <xdr:rowOff>160168</xdr:rowOff>
    </xdr:to>
    <xdr:sp macro="" textlink="">
      <xdr:nvSpPr>
        <xdr:cNvPr id="20" name="四角形: 角を丸くする 19">
          <a:extLst>
            <a:ext uri="{FF2B5EF4-FFF2-40B4-BE49-F238E27FC236}">
              <a16:creationId xmlns:a16="http://schemas.microsoft.com/office/drawing/2014/main" id="{9CDB778D-45F4-43D4-A14C-2CE37068A265}"/>
            </a:ext>
          </a:extLst>
        </xdr:cNvPr>
        <xdr:cNvSpPr/>
      </xdr:nvSpPr>
      <xdr:spPr>
        <a:xfrm>
          <a:off x="528495" y="11535471"/>
          <a:ext cx="1954790" cy="435697"/>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学校・団体の引率者様</a:t>
          </a:r>
        </a:p>
      </xdr:txBody>
    </xdr:sp>
    <xdr:clientData/>
  </xdr:twoCellAnchor>
  <xdr:twoCellAnchor>
    <xdr:from>
      <xdr:col>2</xdr:col>
      <xdr:colOff>618450</xdr:colOff>
      <xdr:row>27</xdr:row>
      <xdr:rowOff>154330</xdr:rowOff>
    </xdr:from>
    <xdr:to>
      <xdr:col>3</xdr:col>
      <xdr:colOff>652650</xdr:colOff>
      <xdr:row>29</xdr:row>
      <xdr:rowOff>173621</xdr:rowOff>
    </xdr:to>
    <xdr:sp macro="" textlink="">
      <xdr:nvSpPr>
        <xdr:cNvPr id="21" name="矢印: 下 20">
          <a:extLst>
            <a:ext uri="{FF2B5EF4-FFF2-40B4-BE49-F238E27FC236}">
              <a16:creationId xmlns:a16="http://schemas.microsoft.com/office/drawing/2014/main" id="{2BFFF3A4-7AED-4E72-966C-BA58078BE568}"/>
            </a:ext>
          </a:extLst>
        </xdr:cNvPr>
        <xdr:cNvSpPr/>
      </xdr:nvSpPr>
      <xdr:spPr>
        <a:xfrm>
          <a:off x="1085175" y="7983880"/>
          <a:ext cx="710475" cy="55269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662084</xdr:colOff>
      <xdr:row>31</xdr:row>
      <xdr:rowOff>250785</xdr:rowOff>
    </xdr:from>
    <xdr:to>
      <xdr:col>4</xdr:col>
      <xdr:colOff>21094</xdr:colOff>
      <xdr:row>33</xdr:row>
      <xdr:rowOff>115747</xdr:rowOff>
    </xdr:to>
    <xdr:sp macro="" textlink="">
      <xdr:nvSpPr>
        <xdr:cNvPr id="22" name="矢印: 下 21">
          <a:extLst>
            <a:ext uri="{FF2B5EF4-FFF2-40B4-BE49-F238E27FC236}">
              <a16:creationId xmlns:a16="http://schemas.microsoft.com/office/drawing/2014/main" id="{87064C74-F311-413E-8E18-782D6672C94A}"/>
            </a:ext>
          </a:extLst>
        </xdr:cNvPr>
        <xdr:cNvSpPr/>
      </xdr:nvSpPr>
      <xdr:spPr>
        <a:xfrm>
          <a:off x="1128809" y="9147135"/>
          <a:ext cx="711560" cy="52218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669853</xdr:colOff>
      <xdr:row>38</xdr:row>
      <xdr:rowOff>154329</xdr:rowOff>
    </xdr:from>
    <xdr:to>
      <xdr:col>4</xdr:col>
      <xdr:colOff>28863</xdr:colOff>
      <xdr:row>40</xdr:row>
      <xdr:rowOff>231494</xdr:rowOff>
    </xdr:to>
    <xdr:sp macro="" textlink="">
      <xdr:nvSpPr>
        <xdr:cNvPr id="23" name="矢印: 下 22">
          <a:extLst>
            <a:ext uri="{FF2B5EF4-FFF2-40B4-BE49-F238E27FC236}">
              <a16:creationId xmlns:a16="http://schemas.microsoft.com/office/drawing/2014/main" id="{A9975E9E-13EC-4F54-914F-4D0291304709}"/>
            </a:ext>
          </a:extLst>
        </xdr:cNvPr>
        <xdr:cNvSpPr/>
      </xdr:nvSpPr>
      <xdr:spPr>
        <a:xfrm>
          <a:off x="1136578" y="10860429"/>
          <a:ext cx="711560" cy="59151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152400</xdr:rowOff>
        </xdr:from>
        <xdr:to>
          <xdr:col>1</xdr:col>
          <xdr:colOff>352425</xdr:colOff>
          <xdr:row>3</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E354D35A-4CB7-4F1F-8F47-A7116443F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152400</xdr:rowOff>
        </xdr:from>
        <xdr:to>
          <xdr:col>2</xdr:col>
          <xdr:colOff>28575</xdr:colOff>
          <xdr:row>3</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852663ED-DD0B-4EC4-ACB9-1F232383E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212203</xdr:colOff>
      <xdr:row>44</xdr:row>
      <xdr:rowOff>183265</xdr:rowOff>
    </xdr:from>
    <xdr:to>
      <xdr:col>11</xdr:col>
      <xdr:colOff>646253</xdr:colOff>
      <xdr:row>47</xdr:row>
      <xdr:rowOff>106101</xdr:rowOff>
    </xdr:to>
    <xdr:sp macro="" textlink="">
      <xdr:nvSpPr>
        <xdr:cNvPr id="24" name="四角形: 角を丸くする 23">
          <a:extLst>
            <a:ext uri="{FF2B5EF4-FFF2-40B4-BE49-F238E27FC236}">
              <a16:creationId xmlns:a16="http://schemas.microsoft.com/office/drawing/2014/main" id="{6FCE448E-1C31-434D-9532-3E8562D456BC}"/>
            </a:ext>
          </a:extLst>
        </xdr:cNvPr>
        <xdr:cNvSpPr/>
      </xdr:nvSpPr>
      <xdr:spPr>
        <a:xfrm>
          <a:off x="316978" y="12537190"/>
          <a:ext cx="7044400" cy="665786"/>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19292</xdr:colOff>
      <xdr:row>43</xdr:row>
      <xdr:rowOff>115747</xdr:rowOff>
    </xdr:from>
    <xdr:to>
      <xdr:col>23</xdr:col>
      <xdr:colOff>675190</xdr:colOff>
      <xdr:row>46</xdr:row>
      <xdr:rowOff>154329</xdr:rowOff>
    </xdr:to>
    <xdr:sp macro="" textlink="">
      <xdr:nvSpPr>
        <xdr:cNvPr id="25" name="四角形: 角を丸くする 24">
          <a:extLst>
            <a:ext uri="{FF2B5EF4-FFF2-40B4-BE49-F238E27FC236}">
              <a16:creationId xmlns:a16="http://schemas.microsoft.com/office/drawing/2014/main" id="{E20EDDF9-F913-4F75-BAF4-AC58BEFD27BB}"/>
            </a:ext>
          </a:extLst>
        </xdr:cNvPr>
        <xdr:cNvSpPr/>
      </xdr:nvSpPr>
      <xdr:spPr>
        <a:xfrm>
          <a:off x="7610717" y="12222022"/>
          <a:ext cx="7504373" cy="791057"/>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D084-6D5B-48D4-82CD-27DE5027347D}">
  <sheetPr codeName="Sheet1"/>
  <dimension ref="A1:W27"/>
  <sheetViews>
    <sheetView topLeftCell="A4" zoomScale="85" zoomScaleNormal="85" zoomScaleSheetLayoutView="85" workbookViewId="0">
      <selection activeCell="W1" sqref="W1:AV1"/>
    </sheetView>
  </sheetViews>
  <sheetFormatPr defaultColWidth="6.75" defaultRowHeight="24" customHeight="1"/>
  <cols>
    <col min="1" max="22" width="7.125" style="50" customWidth="1"/>
    <col min="23" max="16384" width="6.75" style="50"/>
  </cols>
  <sheetData>
    <row r="1" spans="1:22" s="37" customFormat="1" ht="24" customHeight="1">
      <c r="B1" s="368" t="s">
        <v>25</v>
      </c>
      <c r="C1" s="369"/>
      <c r="D1" s="369"/>
      <c r="E1" s="369"/>
      <c r="F1" s="369"/>
      <c r="G1" s="370"/>
      <c r="H1" s="374"/>
      <c r="I1" s="375"/>
      <c r="J1" s="375"/>
      <c r="K1" s="375"/>
      <c r="L1" s="375"/>
      <c r="M1" s="375"/>
      <c r="N1" s="375"/>
      <c r="O1" s="375"/>
      <c r="P1" s="375"/>
      <c r="Q1" s="375"/>
      <c r="R1" s="375"/>
      <c r="S1" s="375"/>
      <c r="T1" s="375"/>
      <c r="U1" s="376"/>
      <c r="V1" s="81"/>
    </row>
    <row r="2" spans="1:22" s="37" customFormat="1" ht="24" customHeight="1">
      <c r="B2" s="383" t="s">
        <v>197</v>
      </c>
      <c r="C2" s="383"/>
      <c r="D2" s="383"/>
      <c r="E2" s="383"/>
      <c r="F2" s="383"/>
      <c r="G2" s="383"/>
      <c r="H2" s="383"/>
      <c r="I2" s="383"/>
      <c r="J2" s="383"/>
      <c r="K2" s="383"/>
      <c r="L2" s="383"/>
      <c r="M2" s="383"/>
      <c r="N2" s="383"/>
      <c r="O2" s="383"/>
      <c r="P2" s="383"/>
      <c r="Q2" s="383"/>
      <c r="R2" s="383"/>
      <c r="S2" s="383"/>
      <c r="T2" s="383"/>
      <c r="U2" s="383"/>
      <c r="V2" s="82"/>
    </row>
    <row r="3" spans="1:22" s="38" customFormat="1" ht="24" customHeight="1">
      <c r="B3" s="371" t="s">
        <v>23</v>
      </c>
      <c r="C3" s="372"/>
      <c r="D3" s="372"/>
      <c r="E3" s="372"/>
      <c r="F3" s="372"/>
      <c r="G3" s="373"/>
      <c r="H3" s="377"/>
      <c r="I3" s="378"/>
      <c r="J3" s="378"/>
      <c r="K3" s="378"/>
      <c r="L3" s="378"/>
      <c r="M3" s="378"/>
      <c r="N3" s="378"/>
      <c r="O3" s="378"/>
      <c r="P3" s="378"/>
      <c r="Q3" s="378"/>
      <c r="R3" s="378"/>
      <c r="S3" s="378"/>
      <c r="T3" s="378"/>
      <c r="U3" s="379"/>
      <c r="V3" s="81"/>
    </row>
    <row r="4" spans="1:22" s="38" customFormat="1" ht="24" customHeight="1">
      <c r="B4" s="371" t="s">
        <v>22</v>
      </c>
      <c r="C4" s="372"/>
      <c r="D4" s="372"/>
      <c r="E4" s="372"/>
      <c r="F4" s="372"/>
      <c r="G4" s="373"/>
      <c r="H4" s="380" t="s">
        <v>24</v>
      </c>
      <c r="I4" s="381"/>
      <c r="J4" s="381"/>
      <c r="K4" s="381"/>
      <c r="L4" s="381"/>
      <c r="M4" s="381"/>
      <c r="N4" s="381"/>
      <c r="O4" s="381"/>
      <c r="P4" s="381"/>
      <c r="Q4" s="381"/>
      <c r="R4" s="381"/>
      <c r="S4" s="381"/>
      <c r="T4" s="381"/>
      <c r="U4" s="382"/>
      <c r="V4" s="81"/>
    </row>
    <row r="5" spans="1:22" ht="24" customHeight="1">
      <c r="A5" s="48" t="s">
        <v>177</v>
      </c>
      <c r="B5" s="48" t="s">
        <v>177</v>
      </c>
      <c r="C5" s="48" t="s">
        <v>177</v>
      </c>
      <c r="D5" s="48" t="s">
        <v>177</v>
      </c>
      <c r="E5" s="48" t="s">
        <v>177</v>
      </c>
      <c r="F5" s="48" t="s">
        <v>177</v>
      </c>
      <c r="G5" s="48" t="s">
        <v>177</v>
      </c>
      <c r="H5" s="48" t="s">
        <v>177</v>
      </c>
      <c r="I5" s="49" t="s">
        <v>177</v>
      </c>
      <c r="J5" s="48" t="s">
        <v>177</v>
      </c>
      <c r="K5" s="49" t="s">
        <v>177</v>
      </c>
      <c r="L5" s="48" t="s">
        <v>177</v>
      </c>
      <c r="M5" s="48" t="s">
        <v>177</v>
      </c>
      <c r="N5" s="48" t="s">
        <v>177</v>
      </c>
      <c r="O5" s="48" t="s">
        <v>177</v>
      </c>
      <c r="P5" s="48" t="s">
        <v>177</v>
      </c>
      <c r="Q5" s="48" t="s">
        <v>177</v>
      </c>
      <c r="R5" s="48" t="s">
        <v>177</v>
      </c>
      <c r="T5" s="48" t="s">
        <v>177</v>
      </c>
    </row>
    <row r="6" spans="1:22" ht="24" customHeight="1">
      <c r="A6" s="48" t="s">
        <v>177</v>
      </c>
      <c r="B6" s="51"/>
      <c r="C6" s="387" t="s">
        <v>177</v>
      </c>
      <c r="D6" s="387"/>
      <c r="E6" s="387" t="s">
        <v>177</v>
      </c>
      <c r="F6" s="387"/>
      <c r="G6" s="52" t="s">
        <v>177</v>
      </c>
      <c r="H6" s="52" t="s">
        <v>177</v>
      </c>
      <c r="I6" s="52" t="s">
        <v>177</v>
      </c>
      <c r="J6" s="52" t="s">
        <v>177</v>
      </c>
      <c r="K6" s="52" t="s">
        <v>177</v>
      </c>
      <c r="L6" s="388" t="s">
        <v>177</v>
      </c>
      <c r="M6" s="53"/>
      <c r="N6" s="53"/>
      <c r="O6" s="53" t="s">
        <v>177</v>
      </c>
      <c r="P6" s="53" t="s">
        <v>177</v>
      </c>
      <c r="Q6" s="53" t="s">
        <v>177</v>
      </c>
      <c r="R6" s="54"/>
      <c r="S6" s="52" t="s">
        <v>177</v>
      </c>
      <c r="T6" s="48" t="s">
        <v>177</v>
      </c>
    </row>
    <row r="7" spans="1:22" ht="24" customHeight="1">
      <c r="B7" s="55" t="s">
        <v>178</v>
      </c>
      <c r="C7" s="389">
        <v>111</v>
      </c>
      <c r="D7" s="390"/>
      <c r="E7" s="389">
        <v>110</v>
      </c>
      <c r="F7" s="391"/>
      <c r="G7" s="52" t="s">
        <v>177</v>
      </c>
      <c r="H7" s="52" t="s">
        <v>177</v>
      </c>
      <c r="I7" s="52" t="s">
        <v>177</v>
      </c>
      <c r="J7" s="52" t="s">
        <v>177</v>
      </c>
      <c r="K7" s="52" t="s">
        <v>177</v>
      </c>
      <c r="L7" s="388" t="s">
        <v>177</v>
      </c>
      <c r="M7" s="52"/>
      <c r="N7" s="52"/>
      <c r="O7" s="389">
        <v>102</v>
      </c>
      <c r="P7" s="390"/>
      <c r="Q7" s="389">
        <v>101</v>
      </c>
      <c r="R7" s="391"/>
      <c r="S7" s="392" t="s">
        <v>179</v>
      </c>
      <c r="T7" s="393"/>
    </row>
    <row r="8" spans="1:22" ht="24" customHeight="1">
      <c r="B8" s="55" t="s">
        <v>180</v>
      </c>
      <c r="C8" s="384">
        <v>8</v>
      </c>
      <c r="D8" s="385"/>
      <c r="E8" s="384">
        <v>8</v>
      </c>
      <c r="F8" s="386"/>
      <c r="G8" s="52" t="s">
        <v>177</v>
      </c>
      <c r="H8" s="52" t="s">
        <v>177</v>
      </c>
      <c r="I8" s="52" t="s">
        <v>177</v>
      </c>
      <c r="J8" s="52" t="s">
        <v>177</v>
      </c>
      <c r="K8" s="52" t="s">
        <v>177</v>
      </c>
      <c r="L8" s="83"/>
      <c r="M8" s="84"/>
      <c r="N8" s="84"/>
      <c r="O8" s="384">
        <v>20</v>
      </c>
      <c r="P8" s="385"/>
      <c r="Q8" s="384">
        <v>20</v>
      </c>
      <c r="R8" s="386"/>
      <c r="S8" s="385">
        <v>4</v>
      </c>
      <c r="T8" s="386"/>
    </row>
    <row r="9" spans="1:22" ht="24" customHeight="1">
      <c r="B9" s="55" t="s">
        <v>181</v>
      </c>
      <c r="C9" s="394">
        <v>-12</v>
      </c>
      <c r="D9" s="395"/>
      <c r="E9" s="394">
        <v>-12</v>
      </c>
      <c r="F9" s="396"/>
      <c r="G9" s="389">
        <v>109</v>
      </c>
      <c r="H9" s="390"/>
      <c r="I9" s="389">
        <v>108</v>
      </c>
      <c r="J9" s="390"/>
      <c r="K9" s="389">
        <v>106</v>
      </c>
      <c r="L9" s="391"/>
      <c r="M9" s="390">
        <v>105</v>
      </c>
      <c r="N9" s="391"/>
      <c r="O9" s="394">
        <v>-20</v>
      </c>
      <c r="P9" s="395"/>
      <c r="Q9" s="394">
        <v>-20</v>
      </c>
      <c r="R9" s="396"/>
      <c r="S9" s="395">
        <v>-4</v>
      </c>
      <c r="T9" s="396"/>
    </row>
    <row r="10" spans="1:22" ht="24" customHeight="1">
      <c r="A10" s="48" t="s">
        <v>177</v>
      </c>
      <c r="B10" s="55">
        <v>50</v>
      </c>
      <c r="C10" s="397"/>
      <c r="D10" s="398"/>
      <c r="E10" s="397"/>
      <c r="F10" s="399"/>
      <c r="G10" s="384">
        <v>8</v>
      </c>
      <c r="H10" s="385"/>
      <c r="I10" s="384">
        <v>8</v>
      </c>
      <c r="J10" s="385"/>
      <c r="K10" s="384">
        <v>8</v>
      </c>
      <c r="L10" s="386"/>
      <c r="M10" s="385">
        <v>8</v>
      </c>
      <c r="N10" s="385"/>
      <c r="O10" s="397"/>
      <c r="P10" s="398"/>
      <c r="Q10" s="397"/>
      <c r="R10" s="399"/>
      <c r="S10" s="405" t="s">
        <v>182</v>
      </c>
      <c r="T10" s="406"/>
      <c r="U10" s="92"/>
      <c r="V10" s="93"/>
    </row>
    <row r="11" spans="1:22" ht="24" customHeight="1">
      <c r="B11" s="62" t="s">
        <v>196</v>
      </c>
      <c r="C11" s="51" t="s">
        <v>177</v>
      </c>
      <c r="D11" s="52" t="s">
        <v>177</v>
      </c>
      <c r="E11" s="52" t="s">
        <v>177</v>
      </c>
      <c r="F11" s="89"/>
      <c r="G11" s="394">
        <v>-10</v>
      </c>
      <c r="H11" s="395"/>
      <c r="I11" s="394">
        <v>-10</v>
      </c>
      <c r="J11" s="395"/>
      <c r="K11" s="394">
        <v>-10</v>
      </c>
      <c r="L11" s="396"/>
      <c r="M11" s="395">
        <v>-10</v>
      </c>
      <c r="N11" s="396"/>
      <c r="O11" s="407" t="s">
        <v>177</v>
      </c>
      <c r="P11" s="407"/>
      <c r="Q11" s="407"/>
      <c r="R11" s="407"/>
      <c r="S11" s="407"/>
      <c r="T11" s="407"/>
      <c r="U11" s="90"/>
      <c r="V11" s="91"/>
    </row>
    <row r="12" spans="1:22" ht="24" customHeight="1">
      <c r="B12" s="400" t="s">
        <v>183</v>
      </c>
      <c r="C12" s="400"/>
      <c r="D12" s="52" t="s">
        <v>177</v>
      </c>
      <c r="E12" s="52" t="s">
        <v>177</v>
      </c>
      <c r="F12" s="52" t="s">
        <v>177</v>
      </c>
      <c r="G12" s="401"/>
      <c r="H12" s="402"/>
      <c r="I12" s="401"/>
      <c r="J12" s="402"/>
      <c r="K12" s="401"/>
      <c r="L12" s="403"/>
      <c r="M12" s="402"/>
      <c r="N12" s="403"/>
      <c r="O12" s="56" t="s">
        <v>177</v>
      </c>
      <c r="P12" s="56" t="s">
        <v>177</v>
      </c>
      <c r="Q12" s="404" t="s">
        <v>184</v>
      </c>
      <c r="R12" s="404"/>
      <c r="S12" s="57" t="s">
        <v>177</v>
      </c>
      <c r="T12" s="48" t="s">
        <v>177</v>
      </c>
      <c r="U12" s="103"/>
      <c r="V12" s="80" t="s">
        <v>219</v>
      </c>
    </row>
    <row r="13" spans="1:22" ht="24" customHeight="1">
      <c r="B13" s="414" t="s">
        <v>185</v>
      </c>
      <c r="C13" s="415"/>
      <c r="D13" s="416"/>
      <c r="E13" s="52" t="s">
        <v>177</v>
      </c>
      <c r="F13" s="388" t="s">
        <v>177</v>
      </c>
      <c r="G13" s="417" t="s">
        <v>186</v>
      </c>
      <c r="H13" s="392"/>
      <c r="I13" s="389">
        <v>107</v>
      </c>
      <c r="J13" s="390"/>
      <c r="K13" s="389">
        <v>104</v>
      </c>
      <c r="L13" s="391"/>
      <c r="M13" s="390">
        <v>103</v>
      </c>
      <c r="N13" s="391"/>
      <c r="O13" s="56" t="s">
        <v>177</v>
      </c>
      <c r="P13" s="56" t="s">
        <v>177</v>
      </c>
      <c r="Q13" s="52" t="s">
        <v>177</v>
      </c>
      <c r="R13" s="388" t="s">
        <v>177</v>
      </c>
      <c r="S13" s="408"/>
      <c r="T13" s="48" t="s">
        <v>177</v>
      </c>
      <c r="V13" s="102" t="s">
        <v>220</v>
      </c>
    </row>
    <row r="14" spans="1:22" ht="24" customHeight="1">
      <c r="A14" s="48" t="s">
        <v>177</v>
      </c>
      <c r="B14" s="409" t="s">
        <v>187</v>
      </c>
      <c r="C14" s="410"/>
      <c r="D14" s="416"/>
      <c r="E14" s="411"/>
      <c r="F14" s="388" t="s">
        <v>177</v>
      </c>
      <c r="G14" s="384">
        <v>4</v>
      </c>
      <c r="H14" s="385"/>
      <c r="I14" s="384">
        <v>8</v>
      </c>
      <c r="J14" s="385"/>
      <c r="K14" s="384">
        <v>8</v>
      </c>
      <c r="L14" s="386"/>
      <c r="M14" s="385">
        <v>8</v>
      </c>
      <c r="N14" s="386"/>
      <c r="O14" s="56" t="s">
        <v>177</v>
      </c>
      <c r="P14" s="56" t="s">
        <v>177</v>
      </c>
      <c r="Q14" s="52" t="s">
        <v>177</v>
      </c>
      <c r="R14" s="388" t="s">
        <v>177</v>
      </c>
      <c r="S14" s="408"/>
      <c r="T14" s="48" t="s">
        <v>177</v>
      </c>
      <c r="V14" s="102" t="s">
        <v>221</v>
      </c>
    </row>
    <row r="15" spans="1:22" ht="24" customHeight="1">
      <c r="A15" s="48" t="s">
        <v>177</v>
      </c>
      <c r="B15" s="412" t="s">
        <v>188</v>
      </c>
      <c r="C15" s="413"/>
      <c r="D15" s="416"/>
      <c r="E15" s="411"/>
      <c r="F15" s="388" t="s">
        <v>177</v>
      </c>
      <c r="G15" s="394">
        <v>-4</v>
      </c>
      <c r="H15" s="395"/>
      <c r="I15" s="394">
        <v>-10</v>
      </c>
      <c r="J15" s="395"/>
      <c r="K15" s="394">
        <v>-10</v>
      </c>
      <c r="L15" s="396"/>
      <c r="M15" s="395">
        <v>-10</v>
      </c>
      <c r="N15" s="396"/>
      <c r="O15" s="56" t="s">
        <v>177</v>
      </c>
      <c r="P15" s="56" t="s">
        <v>177</v>
      </c>
      <c r="Q15" s="52" t="s">
        <v>177</v>
      </c>
      <c r="R15" s="388" t="s">
        <v>177</v>
      </c>
      <c r="S15" s="408"/>
      <c r="T15" s="48" t="s">
        <v>177</v>
      </c>
      <c r="V15" s="102" t="s">
        <v>222</v>
      </c>
    </row>
    <row r="16" spans="1:22" ht="24" customHeight="1">
      <c r="A16" s="48" t="s">
        <v>177</v>
      </c>
      <c r="B16" s="424" t="s">
        <v>189</v>
      </c>
      <c r="C16" s="425"/>
      <c r="D16" s="416"/>
      <c r="E16" s="411"/>
      <c r="F16" s="388" t="s">
        <v>177</v>
      </c>
      <c r="G16" s="426" t="s">
        <v>182</v>
      </c>
      <c r="H16" s="405"/>
      <c r="I16" s="397"/>
      <c r="J16" s="398"/>
      <c r="K16" s="397"/>
      <c r="L16" s="399"/>
      <c r="M16" s="398"/>
      <c r="N16" s="399"/>
      <c r="O16" s="56" t="s">
        <v>177</v>
      </c>
      <c r="P16" s="56" t="s">
        <v>177</v>
      </c>
      <c r="Q16" s="52" t="s">
        <v>177</v>
      </c>
      <c r="R16" s="388" t="s">
        <v>177</v>
      </c>
      <c r="S16" s="408"/>
      <c r="T16" s="48" t="s">
        <v>177</v>
      </c>
      <c r="U16" s="93"/>
      <c r="V16" s="102" t="s">
        <v>223</v>
      </c>
    </row>
    <row r="17" spans="1:23" ht="24" customHeight="1" thickBot="1">
      <c r="A17" s="48" t="s">
        <v>177</v>
      </c>
      <c r="B17" s="418" t="s">
        <v>177</v>
      </c>
      <c r="C17" s="418" t="s">
        <v>177</v>
      </c>
      <c r="D17" s="418" t="s">
        <v>177</v>
      </c>
      <c r="E17" s="418" t="s">
        <v>177</v>
      </c>
      <c r="F17" s="420"/>
      <c r="G17" s="422"/>
      <c r="H17" s="422"/>
      <c r="I17" s="422"/>
      <c r="J17" s="422"/>
      <c r="K17" s="422"/>
      <c r="L17" s="422"/>
      <c r="M17" s="52" t="s">
        <v>177</v>
      </c>
      <c r="N17" s="56" t="s">
        <v>177</v>
      </c>
      <c r="O17" s="56" t="s">
        <v>177</v>
      </c>
      <c r="P17" s="56" t="s">
        <v>177</v>
      </c>
      <c r="Q17" s="52" t="s">
        <v>177</v>
      </c>
      <c r="R17" s="58"/>
      <c r="S17" s="388" t="s">
        <v>177</v>
      </c>
      <c r="T17" s="48" t="s">
        <v>177</v>
      </c>
      <c r="U17" s="99"/>
      <c r="V17" s="59"/>
    </row>
    <row r="18" spans="1:23" ht="24" customHeight="1">
      <c r="B18" s="388" t="s">
        <v>177</v>
      </c>
      <c r="C18" s="388" t="s">
        <v>177</v>
      </c>
      <c r="D18" s="388" t="s">
        <v>177</v>
      </c>
      <c r="E18" s="419" t="s">
        <v>177</v>
      </c>
      <c r="F18" s="421"/>
      <c r="G18" s="423"/>
      <c r="H18" s="423"/>
      <c r="I18" s="423"/>
      <c r="J18" s="423"/>
      <c r="K18" s="423"/>
      <c r="L18" s="423"/>
      <c r="M18" s="52" t="s">
        <v>177</v>
      </c>
      <c r="N18" s="56" t="s">
        <v>177</v>
      </c>
      <c r="O18" s="56" t="s">
        <v>177</v>
      </c>
      <c r="P18" s="56" t="s">
        <v>177</v>
      </c>
      <c r="Q18" s="404" t="s">
        <v>190</v>
      </c>
      <c r="R18" s="404"/>
      <c r="S18" s="388" t="s">
        <v>177</v>
      </c>
      <c r="T18" s="48" t="s">
        <v>177</v>
      </c>
      <c r="U18" s="100"/>
      <c r="V18" s="96"/>
    </row>
    <row r="19" spans="1:23" ht="24" customHeight="1">
      <c r="A19" s="55" t="s">
        <v>191</v>
      </c>
      <c r="B19" s="389">
        <v>214</v>
      </c>
      <c r="C19" s="390"/>
      <c r="D19" s="389">
        <v>213</v>
      </c>
      <c r="E19" s="390"/>
      <c r="F19" s="389">
        <v>212</v>
      </c>
      <c r="G19" s="390"/>
      <c r="H19" s="389">
        <v>211</v>
      </c>
      <c r="I19" s="390"/>
      <c r="J19" s="389">
        <v>208</v>
      </c>
      <c r="K19" s="391"/>
      <c r="L19" s="390">
        <v>207</v>
      </c>
      <c r="M19" s="391"/>
      <c r="N19" s="390">
        <v>204</v>
      </c>
      <c r="O19" s="391"/>
      <c r="P19" s="390">
        <v>203</v>
      </c>
      <c r="Q19" s="391"/>
      <c r="R19" s="392" t="s">
        <v>192</v>
      </c>
      <c r="S19" s="393"/>
      <c r="T19" s="48" t="s">
        <v>177</v>
      </c>
      <c r="U19" s="100"/>
      <c r="V19" s="97" t="s">
        <v>193</v>
      </c>
    </row>
    <row r="20" spans="1:23" ht="24" customHeight="1">
      <c r="A20" s="55" t="s">
        <v>180</v>
      </c>
      <c r="B20" s="384">
        <v>8</v>
      </c>
      <c r="C20" s="385"/>
      <c r="D20" s="384">
        <v>8</v>
      </c>
      <c r="E20" s="385"/>
      <c r="F20" s="384">
        <v>8</v>
      </c>
      <c r="G20" s="385"/>
      <c r="H20" s="384">
        <v>8</v>
      </c>
      <c r="I20" s="385"/>
      <c r="J20" s="384">
        <v>8</v>
      </c>
      <c r="K20" s="386"/>
      <c r="L20" s="385">
        <v>8</v>
      </c>
      <c r="M20" s="386"/>
      <c r="N20" s="385">
        <v>8</v>
      </c>
      <c r="O20" s="386"/>
      <c r="P20" s="385">
        <v>8</v>
      </c>
      <c r="Q20" s="386"/>
      <c r="R20" s="385">
        <v>4</v>
      </c>
      <c r="S20" s="386"/>
      <c r="T20" s="48" t="s">
        <v>177</v>
      </c>
      <c r="U20" s="100"/>
      <c r="V20" s="101"/>
    </row>
    <row r="21" spans="1:23" ht="24" customHeight="1">
      <c r="A21" s="55" t="s">
        <v>181</v>
      </c>
      <c r="B21" s="394">
        <v>-12</v>
      </c>
      <c r="C21" s="395"/>
      <c r="D21" s="394">
        <v>-12</v>
      </c>
      <c r="E21" s="395"/>
      <c r="F21" s="394">
        <v>-10</v>
      </c>
      <c r="G21" s="395"/>
      <c r="H21" s="394">
        <v>-10</v>
      </c>
      <c r="I21" s="395"/>
      <c r="J21" s="394">
        <v>-10</v>
      </c>
      <c r="K21" s="396"/>
      <c r="L21" s="395">
        <v>-10</v>
      </c>
      <c r="M21" s="396"/>
      <c r="N21" s="395">
        <v>-10</v>
      </c>
      <c r="O21" s="396"/>
      <c r="P21" s="395">
        <v>-10</v>
      </c>
      <c r="Q21" s="396"/>
      <c r="R21" s="395">
        <v>-4</v>
      </c>
      <c r="S21" s="396"/>
      <c r="T21" s="48" t="s">
        <v>177</v>
      </c>
      <c r="U21" s="100"/>
      <c r="V21" s="92"/>
    </row>
    <row r="22" spans="1:23" ht="24" customHeight="1">
      <c r="A22" s="55">
        <v>28</v>
      </c>
      <c r="B22" s="427" t="s">
        <v>177</v>
      </c>
      <c r="C22" s="428"/>
      <c r="D22" s="427" t="s">
        <v>177</v>
      </c>
      <c r="E22" s="428"/>
      <c r="F22" s="427" t="s">
        <v>177</v>
      </c>
      <c r="G22" s="428"/>
      <c r="H22" s="427" t="s">
        <v>177</v>
      </c>
      <c r="I22" s="428"/>
      <c r="J22" s="427" t="s">
        <v>177</v>
      </c>
      <c r="K22" s="429"/>
      <c r="L22" s="428" t="s">
        <v>177</v>
      </c>
      <c r="M22" s="429"/>
      <c r="N22" s="428" t="s">
        <v>177</v>
      </c>
      <c r="O22" s="429"/>
      <c r="P22" s="428" t="s">
        <v>177</v>
      </c>
      <c r="Q22" s="429"/>
      <c r="R22" s="405" t="s">
        <v>194</v>
      </c>
      <c r="S22" s="406"/>
      <c r="T22" s="98" t="s">
        <v>177</v>
      </c>
      <c r="U22" s="100"/>
      <c r="V22" s="106" t="s">
        <v>195</v>
      </c>
      <c r="W22" s="104"/>
    </row>
    <row r="23" spans="1:23" ht="24" customHeight="1">
      <c r="A23" s="62" t="s">
        <v>196</v>
      </c>
      <c r="B23" s="85" t="s">
        <v>177</v>
      </c>
      <c r="C23" s="85" t="s">
        <v>177</v>
      </c>
      <c r="D23" s="85" t="s">
        <v>177</v>
      </c>
      <c r="E23" s="89"/>
      <c r="F23" s="435">
        <v>210</v>
      </c>
      <c r="G23" s="435"/>
      <c r="H23" s="436">
        <v>209</v>
      </c>
      <c r="I23" s="437"/>
      <c r="J23" s="436">
        <v>206</v>
      </c>
      <c r="K23" s="438"/>
      <c r="L23" s="437">
        <v>205</v>
      </c>
      <c r="M23" s="438"/>
      <c r="N23" s="435">
        <v>202</v>
      </c>
      <c r="O23" s="435"/>
      <c r="P23" s="436">
        <v>201</v>
      </c>
      <c r="Q23" s="438"/>
      <c r="R23" s="430" t="s">
        <v>177</v>
      </c>
      <c r="S23" s="431"/>
      <c r="T23" s="94" t="s">
        <v>177</v>
      </c>
      <c r="U23" s="95"/>
      <c r="V23" s="105">
        <v>100</v>
      </c>
      <c r="W23" s="104"/>
    </row>
    <row r="24" spans="1:23" ht="24" customHeight="1">
      <c r="A24" s="48" t="s">
        <v>177</v>
      </c>
      <c r="B24" s="60"/>
      <c r="C24" s="60" t="s">
        <v>177</v>
      </c>
      <c r="D24" s="60" t="s">
        <v>177</v>
      </c>
      <c r="E24" s="60" t="s">
        <v>177</v>
      </c>
      <c r="F24" s="432">
        <v>8</v>
      </c>
      <c r="G24" s="433"/>
      <c r="H24" s="432">
        <v>8</v>
      </c>
      <c r="I24" s="433"/>
      <c r="J24" s="432">
        <v>8</v>
      </c>
      <c r="K24" s="434"/>
      <c r="L24" s="433">
        <v>8</v>
      </c>
      <c r="M24" s="434"/>
      <c r="N24" s="433">
        <v>8</v>
      </c>
      <c r="O24" s="433"/>
      <c r="P24" s="432">
        <v>8</v>
      </c>
      <c r="Q24" s="434"/>
      <c r="R24" s="388" t="s">
        <v>177</v>
      </c>
      <c r="S24" s="408"/>
      <c r="T24" s="48" t="s">
        <v>177</v>
      </c>
    </row>
    <row r="25" spans="1:23" ht="24" customHeight="1">
      <c r="A25" s="48" t="s">
        <v>177</v>
      </c>
      <c r="B25" s="60" t="s">
        <v>177</v>
      </c>
      <c r="C25" s="60" t="s">
        <v>177</v>
      </c>
      <c r="D25" s="60" t="s">
        <v>177</v>
      </c>
      <c r="E25" s="60" t="s">
        <v>177</v>
      </c>
      <c r="F25" s="394">
        <v>-10</v>
      </c>
      <c r="G25" s="395"/>
      <c r="H25" s="394">
        <v>-10</v>
      </c>
      <c r="I25" s="395"/>
      <c r="J25" s="394">
        <v>-10</v>
      </c>
      <c r="K25" s="396"/>
      <c r="L25" s="395">
        <v>-10</v>
      </c>
      <c r="M25" s="396"/>
      <c r="N25" s="395">
        <v>-10</v>
      </c>
      <c r="O25" s="395"/>
      <c r="P25" s="394">
        <v>-10</v>
      </c>
      <c r="Q25" s="396"/>
      <c r="R25" s="388" t="s">
        <v>177</v>
      </c>
      <c r="S25" s="408"/>
      <c r="T25" s="48" t="s">
        <v>177</v>
      </c>
    </row>
    <row r="26" spans="1:23" ht="24" customHeight="1">
      <c r="A26" s="48" t="s">
        <v>177</v>
      </c>
      <c r="B26" s="60" t="s">
        <v>177</v>
      </c>
      <c r="C26" s="60" t="s">
        <v>177</v>
      </c>
      <c r="D26" s="60" t="s">
        <v>177</v>
      </c>
      <c r="E26" s="60" t="s">
        <v>177</v>
      </c>
      <c r="F26" s="426" t="s">
        <v>182</v>
      </c>
      <c r="G26" s="405"/>
      <c r="H26" s="427" t="s">
        <v>177</v>
      </c>
      <c r="I26" s="428"/>
      <c r="J26" s="427" t="s">
        <v>177</v>
      </c>
      <c r="K26" s="429"/>
      <c r="L26" s="428" t="s">
        <v>177</v>
      </c>
      <c r="M26" s="429"/>
      <c r="N26" s="428" t="s">
        <v>177</v>
      </c>
      <c r="O26" s="428"/>
      <c r="P26" s="427" t="s">
        <v>177</v>
      </c>
      <c r="Q26" s="429"/>
      <c r="R26" s="388" t="s">
        <v>177</v>
      </c>
      <c r="S26" s="408"/>
      <c r="T26" s="48" t="s">
        <v>177</v>
      </c>
    </row>
    <row r="27" spans="1:23" ht="24" customHeight="1">
      <c r="A27" s="61"/>
      <c r="B27" s="60"/>
      <c r="C27" s="60"/>
      <c r="D27" s="60"/>
      <c r="E27" s="60"/>
      <c r="F27" s="54"/>
      <c r="G27" s="52" t="s">
        <v>177</v>
      </c>
      <c r="H27" s="52" t="s">
        <v>177</v>
      </c>
      <c r="I27" s="86"/>
      <c r="J27" s="86" t="s">
        <v>177</v>
      </c>
      <c r="K27" s="86" t="s">
        <v>177</v>
      </c>
      <c r="L27" s="87"/>
      <c r="M27" s="87" t="s">
        <v>177</v>
      </c>
      <c r="N27" s="87" t="s">
        <v>177</v>
      </c>
      <c r="O27" s="88" t="s">
        <v>177</v>
      </c>
      <c r="P27" s="88" t="s">
        <v>177</v>
      </c>
      <c r="Q27" s="52" t="s">
        <v>177</v>
      </c>
      <c r="R27" s="388" t="s">
        <v>177</v>
      </c>
      <c r="S27" s="408"/>
      <c r="T27" s="48" t="s">
        <v>177</v>
      </c>
    </row>
  </sheetData>
  <mergeCells count="143">
    <mergeCell ref="F26:G26"/>
    <mergeCell ref="H26:I26"/>
    <mergeCell ref="J26:K26"/>
    <mergeCell ref="L26:M26"/>
    <mergeCell ref="N26:O26"/>
    <mergeCell ref="R23:S23"/>
    <mergeCell ref="F24:G24"/>
    <mergeCell ref="H24:I24"/>
    <mergeCell ref="J24:K24"/>
    <mergeCell ref="L24:M24"/>
    <mergeCell ref="N24:O24"/>
    <mergeCell ref="P24:Q24"/>
    <mergeCell ref="R24:R27"/>
    <mergeCell ref="S24:S27"/>
    <mergeCell ref="F25:G25"/>
    <mergeCell ref="F23:G23"/>
    <mergeCell ref="H23:I23"/>
    <mergeCell ref="J23:K23"/>
    <mergeCell ref="L23:M23"/>
    <mergeCell ref="N23:O23"/>
    <mergeCell ref="P23:Q23"/>
    <mergeCell ref="P26:Q26"/>
    <mergeCell ref="H25:I25"/>
    <mergeCell ref="J25:K25"/>
    <mergeCell ref="L25:M25"/>
    <mergeCell ref="N25:O25"/>
    <mergeCell ref="R22:S22"/>
    <mergeCell ref="B21:C21"/>
    <mergeCell ref="D21:E21"/>
    <mergeCell ref="F21:G21"/>
    <mergeCell ref="H21:I21"/>
    <mergeCell ref="J21:K21"/>
    <mergeCell ref="L21:M21"/>
    <mergeCell ref="N21:O21"/>
    <mergeCell ref="P21:Q21"/>
    <mergeCell ref="R21:S21"/>
    <mergeCell ref="B22:C22"/>
    <mergeCell ref="D22:E22"/>
    <mergeCell ref="F22:G22"/>
    <mergeCell ref="H22:I22"/>
    <mergeCell ref="J22:K22"/>
    <mergeCell ref="L22:M22"/>
    <mergeCell ref="N22:O22"/>
    <mergeCell ref="P22:Q22"/>
    <mergeCell ref="P25:Q25"/>
    <mergeCell ref="N19:O19"/>
    <mergeCell ref="P19:Q19"/>
    <mergeCell ref="R19:S19"/>
    <mergeCell ref="B20:C20"/>
    <mergeCell ref="D20:E20"/>
    <mergeCell ref="F20:G20"/>
    <mergeCell ref="H20:I20"/>
    <mergeCell ref="J20:K20"/>
    <mergeCell ref="L20:M20"/>
    <mergeCell ref="N20:O20"/>
    <mergeCell ref="B19:C19"/>
    <mergeCell ref="D19:E19"/>
    <mergeCell ref="F19:G19"/>
    <mergeCell ref="H19:I19"/>
    <mergeCell ref="J19:K19"/>
    <mergeCell ref="L19:M19"/>
    <mergeCell ref="P20:Q20"/>
    <mergeCell ref="R20:S20"/>
    <mergeCell ref="B17:D18"/>
    <mergeCell ref="E17:E18"/>
    <mergeCell ref="F17:F18"/>
    <mergeCell ref="G17:L18"/>
    <mergeCell ref="S17:S18"/>
    <mergeCell ref="Q18:R18"/>
    <mergeCell ref="M15:N15"/>
    <mergeCell ref="B16:C16"/>
    <mergeCell ref="G16:H16"/>
    <mergeCell ref="I16:J16"/>
    <mergeCell ref="K16:L16"/>
    <mergeCell ref="M16:N16"/>
    <mergeCell ref="M13:N13"/>
    <mergeCell ref="R13:R16"/>
    <mergeCell ref="S13:S16"/>
    <mergeCell ref="B14:C14"/>
    <mergeCell ref="E14:E16"/>
    <mergeCell ref="G14:H14"/>
    <mergeCell ref="I14:J14"/>
    <mergeCell ref="K14:L14"/>
    <mergeCell ref="M14:N14"/>
    <mergeCell ref="B15:C15"/>
    <mergeCell ref="B13:C13"/>
    <mergeCell ref="D13:D16"/>
    <mergeCell ref="F13:F16"/>
    <mergeCell ref="G13:H13"/>
    <mergeCell ref="I13:J13"/>
    <mergeCell ref="K13:L13"/>
    <mergeCell ref="G15:H15"/>
    <mergeCell ref="I15:J15"/>
    <mergeCell ref="K15:L15"/>
    <mergeCell ref="B12:C12"/>
    <mergeCell ref="G12:H12"/>
    <mergeCell ref="I12:J12"/>
    <mergeCell ref="K12:L12"/>
    <mergeCell ref="M12:N12"/>
    <mergeCell ref="Q12:R12"/>
    <mergeCell ref="Q10:R10"/>
    <mergeCell ref="S10:T10"/>
    <mergeCell ref="G11:H11"/>
    <mergeCell ref="I11:J11"/>
    <mergeCell ref="K11:L11"/>
    <mergeCell ref="M11:N11"/>
    <mergeCell ref="O11:T11"/>
    <mergeCell ref="O9:P9"/>
    <mergeCell ref="Q9:R9"/>
    <mergeCell ref="S9:T9"/>
    <mergeCell ref="C10:D10"/>
    <mergeCell ref="E10:F10"/>
    <mergeCell ref="G10:H10"/>
    <mergeCell ref="I10:J10"/>
    <mergeCell ref="K10:L10"/>
    <mergeCell ref="M10:N10"/>
    <mergeCell ref="O10:P10"/>
    <mergeCell ref="C9:D9"/>
    <mergeCell ref="E9:F9"/>
    <mergeCell ref="G9:H9"/>
    <mergeCell ref="I9:J9"/>
    <mergeCell ref="K9:L9"/>
    <mergeCell ref="M9:N9"/>
    <mergeCell ref="B1:G1"/>
    <mergeCell ref="B3:G3"/>
    <mergeCell ref="B4:G4"/>
    <mergeCell ref="H1:U1"/>
    <mergeCell ref="H3:U3"/>
    <mergeCell ref="H4:U4"/>
    <mergeCell ref="B2:U2"/>
    <mergeCell ref="C8:D8"/>
    <mergeCell ref="E8:F8"/>
    <mergeCell ref="O8:P8"/>
    <mergeCell ref="Q8:R8"/>
    <mergeCell ref="S8:T8"/>
    <mergeCell ref="C6:D6"/>
    <mergeCell ref="E6:F6"/>
    <mergeCell ref="L6:L7"/>
    <mergeCell ref="C7:D7"/>
    <mergeCell ref="E7:F7"/>
    <mergeCell ref="O7:P7"/>
    <mergeCell ref="Q7:R7"/>
    <mergeCell ref="S7:T7"/>
  </mergeCells>
  <phoneticPr fontId="12"/>
  <printOptions horizontalCentered="1" verticalCentered="1"/>
  <pageMargins left="0" right="0" top="0.59055118110236227" bottom="0.59055118110236227" header="0.59055118110236227" footer="0.59055118110236227"/>
  <pageSetup paperSize="9" scale="84" firstPageNumber="4294963191"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978B-BA1A-4932-9D7A-D828754DA32C}">
  <sheetPr>
    <pageSetUpPr fitToPage="1"/>
  </sheetPr>
  <dimension ref="A1:T34"/>
  <sheetViews>
    <sheetView showGridLines="0" view="pageBreakPreview" zoomScaleNormal="85" zoomScaleSheetLayoutView="100" workbookViewId="0">
      <selection activeCell="A14" sqref="A14:M30"/>
    </sheetView>
  </sheetViews>
  <sheetFormatPr defaultColWidth="8.75" defaultRowHeight="13.5"/>
  <cols>
    <col min="1" max="19" width="5" style="115" customWidth="1"/>
    <col min="20" max="16384" width="8.75" style="115"/>
  </cols>
  <sheetData>
    <row r="1" spans="1:20" ht="20.100000000000001" customHeight="1">
      <c r="A1" s="888" t="s">
        <v>266</v>
      </c>
      <c r="B1" s="889"/>
      <c r="C1" s="889"/>
      <c r="D1" s="889"/>
      <c r="E1" s="889"/>
      <c r="F1" s="889"/>
      <c r="G1" s="889"/>
      <c r="H1" s="889"/>
      <c r="I1" s="889"/>
      <c r="J1" s="889"/>
      <c r="K1" s="889"/>
      <c r="L1" s="889"/>
      <c r="M1" s="889"/>
      <c r="N1" s="889"/>
      <c r="O1" s="889"/>
      <c r="P1" s="889"/>
      <c r="Q1" s="889"/>
      <c r="R1" s="889"/>
      <c r="S1" s="890"/>
    </row>
    <row r="2" spans="1:20" ht="15" customHeight="1">
      <c r="A2" s="116"/>
      <c r="B2" s="123"/>
      <c r="C2" s="123"/>
      <c r="D2" s="123"/>
      <c r="E2" s="123"/>
      <c r="F2" s="123"/>
      <c r="G2" s="123"/>
      <c r="H2" s="123"/>
      <c r="I2" s="123"/>
      <c r="J2" s="123"/>
      <c r="K2" s="123"/>
      <c r="L2" s="123"/>
      <c r="M2" s="123"/>
      <c r="S2" s="117"/>
    </row>
    <row r="3" spans="1:20" ht="20.100000000000001" customHeight="1">
      <c r="A3" s="116"/>
      <c r="B3" s="123"/>
      <c r="C3" s="123"/>
      <c r="D3" s="123"/>
      <c r="E3" s="123"/>
      <c r="F3" s="123"/>
      <c r="G3" s="123"/>
      <c r="H3" s="123"/>
      <c r="I3" s="123"/>
      <c r="J3" s="123"/>
      <c r="K3" s="123"/>
      <c r="L3" s="123"/>
      <c r="M3" s="124" t="s">
        <v>267</v>
      </c>
      <c r="N3" s="351"/>
      <c r="O3" s="124" t="s">
        <v>268</v>
      </c>
      <c r="P3" s="351"/>
      <c r="Q3" s="125" t="s">
        <v>269</v>
      </c>
      <c r="R3" s="352"/>
      <c r="S3" s="118" t="s">
        <v>270</v>
      </c>
    </row>
    <row r="4" spans="1:20" ht="20.100000000000001" customHeight="1">
      <c r="A4" s="891" t="s">
        <v>408</v>
      </c>
      <c r="B4" s="892"/>
      <c r="C4" s="892"/>
      <c r="D4" s="892"/>
      <c r="E4" s="892"/>
      <c r="F4" s="892"/>
      <c r="G4" s="892"/>
      <c r="H4" s="892"/>
      <c r="I4" s="892"/>
      <c r="J4" s="892"/>
      <c r="K4" s="892"/>
      <c r="L4" s="892"/>
      <c r="M4" s="892"/>
      <c r="N4" s="892"/>
      <c r="O4" s="892"/>
      <c r="P4" s="892"/>
      <c r="Q4" s="892"/>
      <c r="S4" s="117"/>
    </row>
    <row r="5" spans="1:20" s="121" customFormat="1" ht="20.100000000000001" customHeight="1">
      <c r="A5" s="120"/>
      <c r="F5" s="126"/>
      <c r="G5" s="115"/>
      <c r="H5" s="115"/>
      <c r="I5" s="115"/>
      <c r="J5" s="115"/>
      <c r="K5" s="879" t="s">
        <v>298</v>
      </c>
      <c r="L5" s="879"/>
      <c r="M5" s="893" t="str">
        <f>IF(はじめに⇒!B3="","",はじめに⇒!B3)</f>
        <v>波戸小学校</v>
      </c>
      <c r="N5" s="893"/>
      <c r="O5" s="893"/>
      <c r="P5" s="893"/>
      <c r="Q5" s="893"/>
      <c r="R5" s="893"/>
      <c r="S5" s="894"/>
      <c r="T5" s="122"/>
    </row>
    <row r="6" spans="1:20" s="121" customFormat="1" ht="20.100000000000001" customHeight="1">
      <c r="A6" s="120"/>
      <c r="F6" s="126"/>
      <c r="G6" s="115"/>
      <c r="H6" s="115"/>
      <c r="I6" s="115"/>
      <c r="J6" s="115"/>
      <c r="K6" s="879" t="s">
        <v>297</v>
      </c>
      <c r="L6" s="879"/>
      <c r="M6" s="353"/>
      <c r="N6" s="354"/>
      <c r="O6" s="354"/>
      <c r="P6" s="354"/>
      <c r="Q6" s="354"/>
      <c r="R6" s="354"/>
      <c r="S6" s="117"/>
    </row>
    <row r="7" spans="1:20" ht="20.100000000000001" customHeight="1">
      <c r="A7" s="119" t="s">
        <v>271</v>
      </c>
      <c r="B7" s="124"/>
      <c r="C7" s="124"/>
      <c r="D7" s="124"/>
      <c r="E7" s="124"/>
      <c r="F7" s="124"/>
      <c r="K7" s="127" t="s">
        <v>272</v>
      </c>
      <c r="M7" s="355"/>
      <c r="N7" s="128" t="s">
        <v>273</v>
      </c>
      <c r="O7" s="356"/>
      <c r="P7" s="129" t="s">
        <v>273</v>
      </c>
      <c r="Q7" s="356"/>
      <c r="R7" s="127" t="s">
        <v>274</v>
      </c>
      <c r="S7" s="117"/>
    </row>
    <row r="8" spans="1:20" ht="15" customHeight="1">
      <c r="A8" s="116"/>
      <c r="B8" s="123"/>
      <c r="C8" s="123"/>
      <c r="D8" s="123"/>
      <c r="E8" s="123"/>
      <c r="F8" s="123"/>
      <c r="G8" s="123"/>
      <c r="H8" s="123"/>
      <c r="I8" s="123"/>
      <c r="J8" s="123"/>
      <c r="K8" s="123"/>
      <c r="L8" s="123"/>
      <c r="M8" s="123"/>
      <c r="N8" s="123"/>
      <c r="O8" s="123"/>
      <c r="P8" s="123"/>
      <c r="Q8" s="123"/>
      <c r="S8" s="117"/>
    </row>
    <row r="9" spans="1:20" ht="20.100000000000001" customHeight="1">
      <c r="A9" s="891" t="s">
        <v>275</v>
      </c>
      <c r="B9" s="892"/>
      <c r="C9" s="892"/>
      <c r="D9" s="892"/>
      <c r="E9" s="892"/>
      <c r="F9" s="892"/>
      <c r="G9" s="892"/>
      <c r="H9" s="892"/>
      <c r="I9" s="892"/>
      <c r="J9" s="892"/>
      <c r="K9" s="892"/>
      <c r="L9" s="892"/>
      <c r="M9" s="892"/>
      <c r="N9" s="892"/>
      <c r="O9" s="892"/>
      <c r="P9" s="892"/>
      <c r="Q9" s="892"/>
      <c r="R9" s="892"/>
      <c r="S9" s="903"/>
    </row>
    <row r="10" spans="1:20" ht="14.45" customHeight="1">
      <c r="A10" s="116"/>
      <c r="B10" s="123"/>
      <c r="C10" s="123"/>
      <c r="D10" s="123"/>
      <c r="E10" s="123"/>
      <c r="F10" s="123"/>
      <c r="G10" s="123"/>
      <c r="H10" s="123"/>
      <c r="I10" s="123"/>
      <c r="J10" s="123"/>
      <c r="K10" s="123"/>
      <c r="L10" s="123"/>
      <c r="M10" s="123"/>
      <c r="N10" s="123"/>
      <c r="O10" s="123"/>
      <c r="P10" s="123"/>
      <c r="Q10" s="123"/>
      <c r="S10" s="117"/>
    </row>
    <row r="11" spans="1:20" ht="21" customHeight="1">
      <c r="A11" s="904" t="s">
        <v>276</v>
      </c>
      <c r="B11" s="905"/>
      <c r="C11" s="905"/>
      <c r="D11" s="905"/>
      <c r="E11" s="905"/>
      <c r="F11" s="905"/>
      <c r="G11" s="905"/>
      <c r="H11" s="905"/>
      <c r="I11" s="905"/>
      <c r="J11" s="905"/>
      <c r="K11" s="905"/>
      <c r="L11" s="905"/>
      <c r="M11" s="905"/>
      <c r="N11" s="905"/>
      <c r="O11" s="905"/>
      <c r="P11" s="905"/>
      <c r="Q11" s="905"/>
      <c r="R11" s="905"/>
      <c r="S11" s="906"/>
    </row>
    <row r="12" spans="1:20" ht="29.1" customHeight="1">
      <c r="A12" s="907" t="s">
        <v>277</v>
      </c>
      <c r="B12" s="877"/>
      <c r="C12" s="877"/>
      <c r="D12" s="878"/>
      <c r="E12" s="876" t="str">
        <f>IF(はじめに⇒!B4="","",はじめに⇒!B4)</f>
        <v>令和８年４月1日（水）～　４月２日（木）1泊2日</v>
      </c>
      <c r="F12" s="877"/>
      <c r="G12" s="877"/>
      <c r="H12" s="877"/>
      <c r="I12" s="877"/>
      <c r="J12" s="877"/>
      <c r="K12" s="877"/>
      <c r="L12" s="877"/>
      <c r="M12" s="877"/>
      <c r="N12" s="877"/>
      <c r="O12" s="877"/>
      <c r="P12" s="877"/>
      <c r="Q12" s="877"/>
      <c r="R12" s="877"/>
      <c r="S12" s="878"/>
    </row>
    <row r="13" spans="1:20" ht="186" customHeight="1">
      <c r="A13" s="895" t="s">
        <v>278</v>
      </c>
      <c r="B13" s="886"/>
      <c r="C13" s="886"/>
      <c r="D13" s="896"/>
      <c r="E13" s="908" t="s">
        <v>279</v>
      </c>
      <c r="F13" s="909"/>
      <c r="G13" s="909"/>
      <c r="H13" s="909"/>
      <c r="I13" s="909"/>
      <c r="J13" s="909"/>
      <c r="K13" s="909"/>
      <c r="L13" s="909"/>
      <c r="M13" s="909"/>
      <c r="N13" s="909"/>
      <c r="O13" s="909"/>
      <c r="P13" s="909"/>
      <c r="Q13" s="909"/>
      <c r="R13" s="909"/>
      <c r="S13" s="910"/>
    </row>
    <row r="14" spans="1:20" ht="28.9" customHeight="1">
      <c r="A14" s="895" t="s">
        <v>280</v>
      </c>
      <c r="B14" s="886"/>
      <c r="C14" s="886"/>
      <c r="D14" s="896"/>
      <c r="E14" s="895" t="s">
        <v>281</v>
      </c>
      <c r="F14" s="886"/>
      <c r="G14" s="886"/>
      <c r="H14" s="886"/>
      <c r="I14" s="886"/>
      <c r="J14" s="886"/>
      <c r="K14" s="886"/>
      <c r="L14" s="886"/>
      <c r="M14" s="886"/>
      <c r="N14" s="895" t="s">
        <v>282</v>
      </c>
      <c r="O14" s="886"/>
      <c r="P14" s="896"/>
      <c r="Q14" s="901" t="s">
        <v>283</v>
      </c>
      <c r="R14" s="901"/>
      <c r="S14" s="902"/>
    </row>
    <row r="15" spans="1:20" ht="21" customHeight="1">
      <c r="A15" s="897"/>
      <c r="B15" s="879"/>
      <c r="C15" s="879"/>
      <c r="D15" s="898"/>
      <c r="E15" s="357"/>
      <c r="F15" s="358"/>
      <c r="G15" s="358"/>
      <c r="H15" s="358"/>
      <c r="I15" s="358"/>
      <c r="J15" s="358"/>
      <c r="K15" s="358"/>
      <c r="L15" s="358"/>
      <c r="M15" s="358"/>
      <c r="N15" s="880" t="s">
        <v>284</v>
      </c>
      <c r="O15" s="882" t="s">
        <v>285</v>
      </c>
      <c r="P15" s="884" t="s">
        <v>286</v>
      </c>
      <c r="Q15" s="190"/>
      <c r="R15" s="886" t="s">
        <v>412</v>
      </c>
      <c r="S15" s="191"/>
    </row>
    <row r="16" spans="1:20" ht="21" customHeight="1">
      <c r="A16" s="897"/>
      <c r="B16" s="879"/>
      <c r="C16" s="879"/>
      <c r="D16" s="898"/>
      <c r="E16" s="874" t="s">
        <v>288</v>
      </c>
      <c r="F16" s="875"/>
      <c r="G16" s="875"/>
      <c r="H16" s="875"/>
      <c r="I16" s="360" t="s">
        <v>289</v>
      </c>
      <c r="J16" s="354"/>
      <c r="K16" s="875"/>
      <c r="L16" s="875"/>
      <c r="M16" s="361" t="s">
        <v>274</v>
      </c>
      <c r="N16" s="881"/>
      <c r="O16" s="883"/>
      <c r="P16" s="885"/>
      <c r="Q16" s="349"/>
      <c r="R16" s="887"/>
      <c r="S16" s="350"/>
    </row>
    <row r="17" spans="1:19" ht="21" customHeight="1">
      <c r="A17" s="897"/>
      <c r="B17" s="879"/>
      <c r="C17" s="879"/>
      <c r="D17" s="898"/>
      <c r="E17" s="357"/>
      <c r="F17" s="358"/>
      <c r="G17" s="358"/>
      <c r="H17" s="358"/>
      <c r="I17" s="358"/>
      <c r="J17" s="358"/>
      <c r="K17" s="358"/>
      <c r="L17" s="358"/>
      <c r="M17" s="358"/>
      <c r="N17" s="880" t="s">
        <v>284</v>
      </c>
      <c r="O17" s="882" t="s">
        <v>285</v>
      </c>
      <c r="P17" s="884" t="s">
        <v>286</v>
      </c>
      <c r="Q17" s="190"/>
      <c r="R17" s="886" t="s">
        <v>287</v>
      </c>
      <c r="S17" s="191"/>
    </row>
    <row r="18" spans="1:19" ht="21" customHeight="1">
      <c r="A18" s="897"/>
      <c r="B18" s="879"/>
      <c r="C18" s="879"/>
      <c r="D18" s="898"/>
      <c r="E18" s="874" t="s">
        <v>288</v>
      </c>
      <c r="F18" s="875"/>
      <c r="G18" s="875"/>
      <c r="H18" s="875"/>
      <c r="I18" s="360" t="s">
        <v>289</v>
      </c>
      <c r="J18" s="354"/>
      <c r="K18" s="875"/>
      <c r="L18" s="875"/>
      <c r="M18" s="361" t="s">
        <v>274</v>
      </c>
      <c r="N18" s="881"/>
      <c r="O18" s="883"/>
      <c r="P18" s="885"/>
      <c r="Q18" s="349"/>
      <c r="R18" s="887"/>
      <c r="S18" s="350"/>
    </row>
    <row r="19" spans="1:19" ht="21" customHeight="1">
      <c r="A19" s="897"/>
      <c r="B19" s="879"/>
      <c r="C19" s="879"/>
      <c r="D19" s="898"/>
      <c r="E19" s="357"/>
      <c r="F19" s="358"/>
      <c r="G19" s="358"/>
      <c r="H19" s="358"/>
      <c r="I19" s="358"/>
      <c r="J19" s="358"/>
      <c r="K19" s="358"/>
      <c r="L19" s="358"/>
      <c r="M19" s="358"/>
      <c r="N19" s="880" t="s">
        <v>284</v>
      </c>
      <c r="O19" s="882" t="s">
        <v>285</v>
      </c>
      <c r="P19" s="884" t="s">
        <v>286</v>
      </c>
      <c r="Q19" s="190"/>
      <c r="R19" s="886" t="s">
        <v>287</v>
      </c>
      <c r="S19" s="191"/>
    </row>
    <row r="20" spans="1:19" ht="21" customHeight="1">
      <c r="A20" s="897"/>
      <c r="B20" s="879"/>
      <c r="C20" s="879"/>
      <c r="D20" s="898"/>
      <c r="E20" s="874" t="s">
        <v>288</v>
      </c>
      <c r="F20" s="875"/>
      <c r="G20" s="875"/>
      <c r="H20" s="875"/>
      <c r="I20" s="360" t="s">
        <v>289</v>
      </c>
      <c r="J20" s="354"/>
      <c r="K20" s="875"/>
      <c r="L20" s="875"/>
      <c r="M20" s="361" t="s">
        <v>274</v>
      </c>
      <c r="N20" s="881"/>
      <c r="O20" s="883"/>
      <c r="P20" s="885"/>
      <c r="Q20" s="349"/>
      <c r="R20" s="887"/>
      <c r="S20" s="350"/>
    </row>
    <row r="21" spans="1:19" ht="21" customHeight="1">
      <c r="A21" s="897"/>
      <c r="B21" s="879"/>
      <c r="C21" s="879"/>
      <c r="D21" s="898"/>
      <c r="E21" s="357"/>
      <c r="F21" s="358"/>
      <c r="G21" s="358"/>
      <c r="H21" s="358"/>
      <c r="I21" s="358"/>
      <c r="J21" s="358"/>
      <c r="K21" s="358"/>
      <c r="L21" s="358"/>
      <c r="M21" s="358"/>
      <c r="N21" s="880" t="s">
        <v>284</v>
      </c>
      <c r="O21" s="882" t="s">
        <v>285</v>
      </c>
      <c r="P21" s="884" t="s">
        <v>286</v>
      </c>
      <c r="Q21" s="190"/>
      <c r="R21" s="886" t="s">
        <v>287</v>
      </c>
      <c r="S21" s="191"/>
    </row>
    <row r="22" spans="1:19" ht="21" customHeight="1">
      <c r="A22" s="897"/>
      <c r="B22" s="879"/>
      <c r="C22" s="879"/>
      <c r="D22" s="898"/>
      <c r="E22" s="874" t="s">
        <v>288</v>
      </c>
      <c r="F22" s="875"/>
      <c r="G22" s="875"/>
      <c r="H22" s="875"/>
      <c r="I22" s="360" t="s">
        <v>289</v>
      </c>
      <c r="J22" s="354"/>
      <c r="K22" s="875"/>
      <c r="L22" s="875"/>
      <c r="M22" s="361" t="s">
        <v>274</v>
      </c>
      <c r="N22" s="881"/>
      <c r="O22" s="883"/>
      <c r="P22" s="885"/>
      <c r="Q22" s="349"/>
      <c r="R22" s="887"/>
      <c r="S22" s="350"/>
    </row>
    <row r="23" spans="1:19" ht="21" customHeight="1">
      <c r="A23" s="897"/>
      <c r="B23" s="879"/>
      <c r="C23" s="879"/>
      <c r="D23" s="898"/>
      <c r="E23" s="357"/>
      <c r="F23" s="358"/>
      <c r="G23" s="358"/>
      <c r="H23" s="358"/>
      <c r="I23" s="358"/>
      <c r="J23" s="358"/>
      <c r="K23" s="358"/>
      <c r="L23" s="358"/>
      <c r="M23" s="358"/>
      <c r="N23" s="880" t="s">
        <v>284</v>
      </c>
      <c r="O23" s="882" t="s">
        <v>285</v>
      </c>
      <c r="P23" s="884" t="s">
        <v>286</v>
      </c>
      <c r="Q23" s="190"/>
      <c r="R23" s="886" t="s">
        <v>287</v>
      </c>
      <c r="S23" s="191"/>
    </row>
    <row r="24" spans="1:19" ht="21" customHeight="1">
      <c r="A24" s="897"/>
      <c r="B24" s="879"/>
      <c r="C24" s="879"/>
      <c r="D24" s="898"/>
      <c r="E24" s="874" t="s">
        <v>288</v>
      </c>
      <c r="F24" s="875"/>
      <c r="G24" s="875"/>
      <c r="H24" s="875"/>
      <c r="I24" s="360" t="s">
        <v>289</v>
      </c>
      <c r="J24" s="354"/>
      <c r="K24" s="875"/>
      <c r="L24" s="875"/>
      <c r="M24" s="361" t="s">
        <v>274</v>
      </c>
      <c r="N24" s="881"/>
      <c r="O24" s="883"/>
      <c r="P24" s="885"/>
      <c r="Q24" s="349"/>
      <c r="R24" s="887"/>
      <c r="S24" s="350"/>
    </row>
    <row r="25" spans="1:19" ht="21" customHeight="1">
      <c r="A25" s="897"/>
      <c r="B25" s="879"/>
      <c r="C25" s="879"/>
      <c r="D25" s="898"/>
      <c r="E25" s="357"/>
      <c r="F25" s="358"/>
      <c r="G25" s="358"/>
      <c r="H25" s="358"/>
      <c r="I25" s="358"/>
      <c r="J25" s="358"/>
      <c r="K25" s="358"/>
      <c r="L25" s="358"/>
      <c r="M25" s="358"/>
      <c r="N25" s="880" t="s">
        <v>284</v>
      </c>
      <c r="O25" s="882" t="s">
        <v>285</v>
      </c>
      <c r="P25" s="884" t="s">
        <v>286</v>
      </c>
      <c r="Q25" s="190"/>
      <c r="R25" s="886" t="s">
        <v>287</v>
      </c>
      <c r="S25" s="191"/>
    </row>
    <row r="26" spans="1:19" ht="21" customHeight="1">
      <c r="A26" s="897"/>
      <c r="B26" s="879"/>
      <c r="C26" s="879"/>
      <c r="D26" s="898"/>
      <c r="E26" s="874" t="s">
        <v>288</v>
      </c>
      <c r="F26" s="875"/>
      <c r="G26" s="875"/>
      <c r="H26" s="875"/>
      <c r="I26" s="360" t="s">
        <v>289</v>
      </c>
      <c r="J26" s="354"/>
      <c r="K26" s="875"/>
      <c r="L26" s="875"/>
      <c r="M26" s="361" t="s">
        <v>274</v>
      </c>
      <c r="N26" s="881"/>
      <c r="O26" s="883"/>
      <c r="P26" s="885"/>
      <c r="Q26" s="349"/>
      <c r="R26" s="887"/>
      <c r="S26" s="350"/>
    </row>
    <row r="27" spans="1:19" ht="21" customHeight="1">
      <c r="A27" s="897"/>
      <c r="B27" s="879"/>
      <c r="C27" s="879"/>
      <c r="D27" s="898"/>
      <c r="E27" s="357"/>
      <c r="F27" s="358"/>
      <c r="G27" s="358"/>
      <c r="H27" s="358"/>
      <c r="I27" s="358"/>
      <c r="J27" s="358"/>
      <c r="K27" s="358"/>
      <c r="L27" s="358"/>
      <c r="M27" s="358"/>
      <c r="N27" s="880" t="s">
        <v>284</v>
      </c>
      <c r="O27" s="882" t="s">
        <v>285</v>
      </c>
      <c r="P27" s="884" t="s">
        <v>286</v>
      </c>
      <c r="Q27" s="190"/>
      <c r="R27" s="886" t="s">
        <v>287</v>
      </c>
      <c r="S27" s="191"/>
    </row>
    <row r="28" spans="1:19" ht="21" customHeight="1">
      <c r="A28" s="897"/>
      <c r="B28" s="879"/>
      <c r="C28" s="879"/>
      <c r="D28" s="898"/>
      <c r="E28" s="874" t="s">
        <v>288</v>
      </c>
      <c r="F28" s="875"/>
      <c r="G28" s="875"/>
      <c r="H28" s="875"/>
      <c r="I28" s="360" t="s">
        <v>289</v>
      </c>
      <c r="J28" s="354"/>
      <c r="K28" s="875"/>
      <c r="L28" s="875"/>
      <c r="M28" s="361" t="s">
        <v>274</v>
      </c>
      <c r="N28" s="881"/>
      <c r="O28" s="883"/>
      <c r="P28" s="885"/>
      <c r="Q28" s="349"/>
      <c r="R28" s="887"/>
      <c r="S28" s="350"/>
    </row>
    <row r="29" spans="1:19" ht="21" customHeight="1">
      <c r="A29" s="897"/>
      <c r="B29" s="879"/>
      <c r="C29" s="879"/>
      <c r="D29" s="898"/>
      <c r="E29" s="357"/>
      <c r="F29" s="358"/>
      <c r="G29" s="358"/>
      <c r="H29" s="358"/>
      <c r="I29" s="358"/>
      <c r="J29" s="358"/>
      <c r="K29" s="358"/>
      <c r="L29" s="358"/>
      <c r="M29" s="358"/>
      <c r="N29" s="880" t="s">
        <v>284</v>
      </c>
      <c r="O29" s="882" t="s">
        <v>285</v>
      </c>
      <c r="P29" s="884" t="s">
        <v>286</v>
      </c>
      <c r="Q29" s="190"/>
      <c r="R29" s="886" t="s">
        <v>412</v>
      </c>
      <c r="S29" s="191"/>
    </row>
    <row r="30" spans="1:19" ht="21" customHeight="1">
      <c r="A30" s="899"/>
      <c r="B30" s="887"/>
      <c r="C30" s="887"/>
      <c r="D30" s="900"/>
      <c r="E30" s="874" t="s">
        <v>288</v>
      </c>
      <c r="F30" s="875"/>
      <c r="G30" s="875"/>
      <c r="H30" s="875"/>
      <c r="I30" s="360" t="s">
        <v>289</v>
      </c>
      <c r="J30" s="359"/>
      <c r="K30" s="875"/>
      <c r="L30" s="875"/>
      <c r="M30" s="361" t="s">
        <v>274</v>
      </c>
      <c r="N30" s="881"/>
      <c r="O30" s="883"/>
      <c r="P30" s="885"/>
      <c r="Q30" s="349"/>
      <c r="R30" s="887"/>
      <c r="S30" s="350"/>
    </row>
    <row r="31" spans="1:19" ht="14.45" customHeight="1">
      <c r="A31" s="130" t="s">
        <v>290</v>
      </c>
      <c r="B31" s="130"/>
      <c r="C31" s="130"/>
      <c r="D31" s="130"/>
      <c r="E31" s="130"/>
      <c r="F31" s="130"/>
      <c r="G31" s="130"/>
      <c r="H31" s="130"/>
      <c r="I31" s="130"/>
      <c r="J31" s="130"/>
      <c r="K31" s="130"/>
      <c r="L31" s="130"/>
      <c r="M31" s="130"/>
      <c r="N31" s="130"/>
      <c r="O31" s="130"/>
      <c r="P31" s="130"/>
      <c r="Q31" s="130"/>
      <c r="R31" s="130"/>
      <c r="S31" s="130"/>
    </row>
    <row r="32" spans="1:19" ht="14.45" customHeight="1">
      <c r="A32" s="131" t="s">
        <v>299</v>
      </c>
      <c r="B32" s="131"/>
      <c r="C32" s="131"/>
      <c r="D32" s="131"/>
    </row>
    <row r="33" spans="1:4" ht="14.45" customHeight="1">
      <c r="A33" s="131" t="s">
        <v>291</v>
      </c>
      <c r="B33" s="131"/>
      <c r="C33" s="131"/>
      <c r="D33" s="131"/>
    </row>
    <row r="34" spans="1:4" ht="14.45" customHeight="1">
      <c r="A34" s="131" t="s">
        <v>292</v>
      </c>
      <c r="B34" s="131"/>
      <c r="C34" s="131"/>
      <c r="D34" s="131"/>
    </row>
  </sheetData>
  <sheetProtection sheet="1" objects="1" scenarios="1" selectLockedCells="1"/>
  <mergeCells count="63">
    <mergeCell ref="A1:S1"/>
    <mergeCell ref="A4:Q4"/>
    <mergeCell ref="K5:L5"/>
    <mergeCell ref="M5:S5"/>
    <mergeCell ref="A14:D30"/>
    <mergeCell ref="E14:M14"/>
    <mergeCell ref="N14:P14"/>
    <mergeCell ref="Q14:S14"/>
    <mergeCell ref="N15:N16"/>
    <mergeCell ref="A9:S9"/>
    <mergeCell ref="A11:S11"/>
    <mergeCell ref="A12:D12"/>
    <mergeCell ref="A13:D13"/>
    <mergeCell ref="E13:S13"/>
    <mergeCell ref="R15:R16"/>
    <mergeCell ref="N17:N18"/>
    <mergeCell ref="O17:O18"/>
    <mergeCell ref="P17:P18"/>
    <mergeCell ref="R17:R18"/>
    <mergeCell ref="N29:N30"/>
    <mergeCell ref="O29:O30"/>
    <mergeCell ref="P29:P30"/>
    <mergeCell ref="R29:R30"/>
    <mergeCell ref="N23:N24"/>
    <mergeCell ref="O23:O24"/>
    <mergeCell ref="P23:P24"/>
    <mergeCell ref="R23:R24"/>
    <mergeCell ref="N25:N26"/>
    <mergeCell ref="O25:O26"/>
    <mergeCell ref="P25:P26"/>
    <mergeCell ref="R25:R26"/>
    <mergeCell ref="E12:S12"/>
    <mergeCell ref="K6:L6"/>
    <mergeCell ref="N27:N28"/>
    <mergeCell ref="O27:O28"/>
    <mergeCell ref="P27:P28"/>
    <mergeCell ref="R27:R28"/>
    <mergeCell ref="N19:N20"/>
    <mergeCell ref="O19:O20"/>
    <mergeCell ref="P19:P20"/>
    <mergeCell ref="R19:R20"/>
    <mergeCell ref="N21:N22"/>
    <mergeCell ref="O21:O22"/>
    <mergeCell ref="P21:P22"/>
    <mergeCell ref="R21:R22"/>
    <mergeCell ref="O15:O16"/>
    <mergeCell ref="P15:P16"/>
    <mergeCell ref="K20:L20"/>
    <mergeCell ref="K18:L18"/>
    <mergeCell ref="K16:L16"/>
    <mergeCell ref="K30:L30"/>
    <mergeCell ref="K28:L28"/>
    <mergeCell ref="K26:L26"/>
    <mergeCell ref="K24:L24"/>
    <mergeCell ref="K22:L22"/>
    <mergeCell ref="E26:H26"/>
    <mergeCell ref="E28:H28"/>
    <mergeCell ref="E30:H30"/>
    <mergeCell ref="E16:H16"/>
    <mergeCell ref="E18:H18"/>
    <mergeCell ref="E20:H20"/>
    <mergeCell ref="E22:H22"/>
    <mergeCell ref="E24:H24"/>
  </mergeCells>
  <phoneticPr fontId="12"/>
  <pageMargins left="0.25" right="0.25" top="0.33" bottom="0.2" header="0.22" footer="0.2"/>
  <pageSetup paperSize="9" scale="97"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5C1C-C461-4E86-BC0E-9FDA7A9FDDE8}">
  <dimension ref="A1:AS50"/>
  <sheetViews>
    <sheetView tabSelected="1" showWhiteSpace="0" view="pageBreakPreview" topLeftCell="A25" zoomScaleNormal="100" zoomScaleSheetLayoutView="100" workbookViewId="0">
      <selection activeCell="N8" sqref="N8:X9"/>
    </sheetView>
  </sheetViews>
  <sheetFormatPr defaultColWidth="9" defaultRowHeight="18.75"/>
  <cols>
    <col min="1" max="1" width="1.375" style="979" customWidth="1"/>
    <col min="2" max="2" width="4.75" style="917" customWidth="1"/>
    <col min="3" max="5" width="8.875" style="917" customWidth="1"/>
    <col min="6" max="6" width="4.75" style="917" customWidth="1"/>
    <col min="7" max="12" width="10.125" style="917" customWidth="1"/>
    <col min="13" max="13" width="1.375" style="979" customWidth="1"/>
    <col min="14" max="14" width="6.25" style="917" customWidth="1"/>
    <col min="15" max="16" width="8.875" style="917" customWidth="1"/>
    <col min="17" max="17" width="8.75" style="917" customWidth="1"/>
    <col min="18" max="18" width="5.25" style="917" customWidth="1"/>
    <col min="19" max="24" width="10.375" style="917" customWidth="1"/>
    <col min="25" max="25" width="12.75" style="917" hidden="1" customWidth="1"/>
    <col min="26" max="26" width="12.875" style="917" hidden="1" customWidth="1"/>
    <col min="27" max="27" width="9.75" style="917" hidden="1" customWidth="1"/>
    <col min="28" max="28" width="6.875" style="917" hidden="1" customWidth="1"/>
    <col min="29" max="32" width="9" style="917" hidden="1" customWidth="1"/>
    <col min="33" max="33" width="10.5" style="917" hidden="1" customWidth="1"/>
    <col min="34" max="34" width="8.625" style="917" hidden="1" customWidth="1"/>
    <col min="35" max="35" width="2.375" style="917" customWidth="1"/>
    <col min="36" max="45" width="10" style="979" customWidth="1"/>
    <col min="46" max="16384" width="9" style="917"/>
  </cols>
  <sheetData>
    <row r="1" spans="1:45" ht="26.25" customHeight="1">
      <c r="A1" s="911"/>
      <c r="B1" s="912" t="s">
        <v>416</v>
      </c>
      <c r="C1" s="912"/>
      <c r="D1" s="912"/>
      <c r="E1" s="912"/>
      <c r="F1" s="912"/>
      <c r="G1" s="912"/>
      <c r="H1" s="912"/>
      <c r="I1" s="912"/>
      <c r="J1" s="912"/>
      <c r="K1" s="912"/>
      <c r="L1" s="912"/>
      <c r="M1" s="913"/>
      <c r="N1" s="912" t="s">
        <v>416</v>
      </c>
      <c r="O1" s="912"/>
      <c r="P1" s="912"/>
      <c r="Q1" s="912"/>
      <c r="R1" s="912"/>
      <c r="S1" s="912"/>
      <c r="T1" s="912"/>
      <c r="U1" s="912"/>
      <c r="V1" s="912"/>
      <c r="W1" s="912"/>
      <c r="X1" s="912"/>
      <c r="Y1" s="914" t="s">
        <v>417</v>
      </c>
      <c r="Z1" s="914"/>
      <c r="AA1" s="914"/>
      <c r="AB1" s="914"/>
      <c r="AC1" s="914"/>
      <c r="AD1" s="914"/>
      <c r="AE1" s="914"/>
      <c r="AF1" s="914"/>
      <c r="AG1" s="914"/>
      <c r="AH1" s="914"/>
      <c r="AI1" s="915"/>
      <c r="AJ1" s="916" t="s">
        <v>418</v>
      </c>
      <c r="AK1" s="916"/>
      <c r="AL1" s="916"/>
      <c r="AM1" s="916"/>
      <c r="AN1" s="916"/>
      <c r="AO1" s="916"/>
      <c r="AP1" s="916"/>
      <c r="AQ1" s="916"/>
      <c r="AR1" s="916"/>
      <c r="AS1" s="916"/>
    </row>
    <row r="2" spans="1:45" ht="13.5" customHeight="1">
      <c r="A2" s="911"/>
      <c r="B2" s="912"/>
      <c r="C2" s="912"/>
      <c r="D2" s="912"/>
      <c r="E2" s="912"/>
      <c r="F2" s="912"/>
      <c r="G2" s="912"/>
      <c r="H2" s="912"/>
      <c r="I2" s="912"/>
      <c r="J2" s="912"/>
      <c r="K2" s="912"/>
      <c r="L2" s="912"/>
      <c r="M2" s="913"/>
      <c r="N2" s="912"/>
      <c r="O2" s="912"/>
      <c r="P2" s="912"/>
      <c r="Q2" s="912"/>
      <c r="R2" s="912"/>
      <c r="S2" s="912"/>
      <c r="T2" s="912"/>
      <c r="U2" s="912"/>
      <c r="V2" s="912"/>
      <c r="W2" s="912"/>
      <c r="X2" s="912"/>
      <c r="Y2" s="918"/>
      <c r="Z2" s="918"/>
      <c r="AA2" s="918"/>
      <c r="AB2" s="918"/>
      <c r="AC2" s="918"/>
      <c r="AD2" s="918"/>
      <c r="AE2" s="918"/>
      <c r="AF2" s="918"/>
      <c r="AG2" s="918"/>
      <c r="AH2" s="918"/>
      <c r="AI2" s="919"/>
      <c r="AJ2" s="916"/>
      <c r="AK2" s="916"/>
      <c r="AL2" s="916"/>
      <c r="AM2" s="916"/>
      <c r="AN2" s="916"/>
      <c r="AO2" s="916"/>
      <c r="AP2" s="916"/>
      <c r="AQ2" s="916"/>
      <c r="AR2" s="916"/>
      <c r="AS2" s="916"/>
    </row>
    <row r="3" spans="1:45" ht="26.25" customHeight="1">
      <c r="A3" s="920"/>
      <c r="B3" s="921"/>
      <c r="C3" s="921"/>
      <c r="D3" s="921"/>
      <c r="E3" s="922" t="s">
        <v>403</v>
      </c>
      <c r="F3" s="922"/>
      <c r="G3" s="922"/>
      <c r="H3" s="922"/>
      <c r="I3" s="923" t="s">
        <v>419</v>
      </c>
      <c r="J3" s="923"/>
      <c r="K3" s="923"/>
      <c r="L3" s="923"/>
      <c r="M3" s="924"/>
      <c r="N3" s="921"/>
      <c r="O3" s="921"/>
      <c r="P3" s="921"/>
      <c r="Q3" s="922" t="s">
        <v>403</v>
      </c>
      <c r="R3" s="922"/>
      <c r="S3" s="922"/>
      <c r="T3" s="922"/>
      <c r="U3" s="922"/>
      <c r="V3" s="923" t="s">
        <v>420</v>
      </c>
      <c r="W3" s="923"/>
      <c r="X3" s="923"/>
      <c r="Y3" s="925" t="s">
        <v>421</v>
      </c>
      <c r="Z3" s="925"/>
      <c r="AA3" s="925"/>
      <c r="AB3" s="925"/>
      <c r="AC3" s="925"/>
      <c r="AD3" s="925"/>
      <c r="AE3" s="925"/>
      <c r="AF3" s="925"/>
      <c r="AG3" s="925"/>
      <c r="AH3" s="926"/>
      <c r="AI3" s="919"/>
      <c r="AJ3" s="927" t="s">
        <v>422</v>
      </c>
      <c r="AK3" s="928"/>
      <c r="AL3" s="928"/>
      <c r="AM3" s="928"/>
      <c r="AN3" s="928"/>
      <c r="AO3" s="928"/>
      <c r="AP3" s="928"/>
      <c r="AQ3" s="928"/>
      <c r="AR3" s="928"/>
      <c r="AS3" s="929"/>
    </row>
    <row r="4" spans="1:45" ht="13.5" customHeight="1">
      <c r="A4" s="920"/>
      <c r="B4" s="921"/>
      <c r="C4" s="921"/>
      <c r="D4" s="921"/>
      <c r="E4" s="922"/>
      <c r="F4" s="922"/>
      <c r="G4" s="922"/>
      <c r="H4" s="930" t="s">
        <v>423</v>
      </c>
      <c r="I4" s="930"/>
      <c r="J4" s="930"/>
      <c r="K4" s="930"/>
      <c r="L4" s="930"/>
      <c r="M4" s="931"/>
      <c r="N4" s="921"/>
      <c r="O4" s="921"/>
      <c r="P4" s="921"/>
      <c r="Q4" s="922"/>
      <c r="R4" s="922"/>
      <c r="S4" s="922"/>
      <c r="T4" s="930" t="s">
        <v>424</v>
      </c>
      <c r="U4" s="930"/>
      <c r="V4" s="930"/>
      <c r="W4" s="930"/>
      <c r="X4" s="930"/>
      <c r="Y4" s="932"/>
      <c r="Z4" s="932"/>
      <c r="AA4" s="932"/>
      <c r="AB4" s="932"/>
      <c r="AC4" s="932"/>
      <c r="AD4" s="932"/>
      <c r="AE4" s="932"/>
      <c r="AF4" s="932"/>
      <c r="AG4" s="932"/>
      <c r="AH4" s="933"/>
      <c r="AI4" s="919"/>
      <c r="AJ4" s="934" t="s">
        <v>425</v>
      </c>
      <c r="AK4" s="935"/>
      <c r="AL4" s="935"/>
      <c r="AM4" s="935"/>
      <c r="AN4" s="935"/>
      <c r="AO4" s="935"/>
      <c r="AP4" s="935"/>
      <c r="AQ4" s="935"/>
      <c r="AR4" s="935"/>
      <c r="AS4" s="936"/>
    </row>
    <row r="5" spans="1:45" ht="26.25" customHeight="1">
      <c r="A5" s="937"/>
      <c r="B5" s="938" t="s">
        <v>426</v>
      </c>
      <c r="C5" s="938"/>
      <c r="D5" s="938"/>
      <c r="E5" s="938"/>
      <c r="F5" s="938"/>
      <c r="G5" s="938"/>
      <c r="H5" s="938"/>
      <c r="I5" s="938"/>
      <c r="J5" s="938"/>
      <c r="K5" s="938"/>
      <c r="L5" s="938"/>
      <c r="M5" s="939"/>
      <c r="N5" s="938" t="s">
        <v>427</v>
      </c>
      <c r="O5" s="938"/>
      <c r="P5" s="938"/>
      <c r="Q5" s="938"/>
      <c r="R5" s="938"/>
      <c r="S5" s="938"/>
      <c r="T5" s="938"/>
      <c r="U5" s="938"/>
      <c r="V5" s="938"/>
      <c r="W5" s="938"/>
      <c r="X5" s="938"/>
      <c r="Y5" s="932"/>
      <c r="Z5" s="932"/>
      <c r="AA5" s="932"/>
      <c r="AB5" s="932"/>
      <c r="AC5" s="932"/>
      <c r="AD5" s="932"/>
      <c r="AE5" s="932"/>
      <c r="AF5" s="932"/>
      <c r="AG5" s="932"/>
      <c r="AH5" s="933"/>
      <c r="AI5" s="940"/>
      <c r="AJ5" s="941"/>
      <c r="AK5" s="942"/>
      <c r="AL5" s="942"/>
      <c r="AM5" s="942"/>
      <c r="AN5" s="942"/>
      <c r="AO5" s="942"/>
      <c r="AP5" s="942"/>
      <c r="AQ5" s="942"/>
      <c r="AR5" s="942"/>
      <c r="AS5" s="943"/>
    </row>
    <row r="6" spans="1:45" ht="26.25" customHeight="1">
      <c r="A6" s="937"/>
      <c r="B6" s="938"/>
      <c r="C6" s="938"/>
      <c r="D6" s="938"/>
      <c r="E6" s="938"/>
      <c r="F6" s="938"/>
      <c r="G6" s="938"/>
      <c r="H6" s="938"/>
      <c r="I6" s="938"/>
      <c r="J6" s="938"/>
      <c r="K6" s="938"/>
      <c r="L6" s="938"/>
      <c r="M6" s="939"/>
      <c r="N6" s="938"/>
      <c r="O6" s="938"/>
      <c r="P6" s="938"/>
      <c r="Q6" s="938"/>
      <c r="R6" s="938"/>
      <c r="S6" s="938"/>
      <c r="T6" s="938"/>
      <c r="U6" s="938"/>
      <c r="V6" s="938"/>
      <c r="W6" s="938"/>
      <c r="X6" s="938"/>
      <c r="Y6" s="932"/>
      <c r="Z6" s="932"/>
      <c r="AA6" s="932"/>
      <c r="AB6" s="932"/>
      <c r="AC6" s="932"/>
      <c r="AD6" s="932"/>
      <c r="AE6" s="932"/>
      <c r="AF6" s="932"/>
      <c r="AG6" s="932"/>
      <c r="AH6" s="933"/>
      <c r="AI6" s="940"/>
      <c r="AJ6" s="944" t="s">
        <v>428</v>
      </c>
      <c r="AK6" s="945"/>
      <c r="AL6" s="945"/>
      <c r="AM6" s="945"/>
      <c r="AN6" s="945"/>
      <c r="AO6" s="945"/>
      <c r="AP6" s="945"/>
      <c r="AQ6" s="945"/>
      <c r="AR6" s="945"/>
      <c r="AS6" s="946"/>
    </row>
    <row r="7" spans="1:45" ht="18" customHeight="1">
      <c r="A7" s="937"/>
      <c r="B7" s="938"/>
      <c r="C7" s="938"/>
      <c r="D7" s="938"/>
      <c r="E7" s="938"/>
      <c r="F7" s="938"/>
      <c r="G7" s="938"/>
      <c r="H7" s="938"/>
      <c r="I7" s="938"/>
      <c r="J7" s="938"/>
      <c r="K7" s="938"/>
      <c r="L7" s="938"/>
      <c r="M7" s="939"/>
      <c r="N7" s="938"/>
      <c r="O7" s="938"/>
      <c r="P7" s="938"/>
      <c r="Q7" s="938"/>
      <c r="R7" s="938"/>
      <c r="S7" s="938"/>
      <c r="T7" s="938"/>
      <c r="U7" s="938"/>
      <c r="V7" s="938"/>
      <c r="W7" s="938"/>
      <c r="X7" s="938"/>
      <c r="Y7" s="932"/>
      <c r="Z7" s="932"/>
      <c r="AA7" s="932"/>
      <c r="AB7" s="932"/>
      <c r="AC7" s="932"/>
      <c r="AD7" s="932"/>
      <c r="AE7" s="932"/>
      <c r="AF7" s="932"/>
      <c r="AG7" s="932"/>
      <c r="AH7" s="933"/>
      <c r="AI7" s="940"/>
      <c r="AJ7" s="947"/>
      <c r="AK7" s="948"/>
      <c r="AL7" s="948"/>
      <c r="AM7" s="948"/>
      <c r="AN7" s="948"/>
      <c r="AO7" s="948"/>
      <c r="AP7" s="948"/>
      <c r="AQ7" s="948"/>
      <c r="AR7" s="948"/>
      <c r="AS7" s="949"/>
    </row>
    <row r="8" spans="1:45" ht="26.45" customHeight="1">
      <c r="A8" s="950"/>
      <c r="B8" s="951" t="s">
        <v>429</v>
      </c>
      <c r="C8" s="951"/>
      <c r="D8" s="951"/>
      <c r="E8" s="951"/>
      <c r="F8" s="951"/>
      <c r="G8" s="951"/>
      <c r="H8" s="951"/>
      <c r="I8" s="951"/>
      <c r="J8" s="951"/>
      <c r="K8" s="951"/>
      <c r="L8" s="951"/>
      <c r="M8" s="939"/>
      <c r="N8" s="951" t="s">
        <v>430</v>
      </c>
      <c r="O8" s="951"/>
      <c r="P8" s="951"/>
      <c r="Q8" s="951"/>
      <c r="R8" s="951"/>
      <c r="S8" s="951"/>
      <c r="T8" s="951"/>
      <c r="U8" s="951"/>
      <c r="V8" s="951"/>
      <c r="W8" s="951"/>
      <c r="X8" s="951"/>
      <c r="Y8" s="932"/>
      <c r="Z8" s="932"/>
      <c r="AA8" s="932"/>
      <c r="AB8" s="932"/>
      <c r="AC8" s="932"/>
      <c r="AD8" s="932"/>
      <c r="AE8" s="932"/>
      <c r="AF8" s="932"/>
      <c r="AG8" s="932"/>
      <c r="AH8" s="933"/>
      <c r="AI8" s="940"/>
      <c r="AJ8" s="934" t="s">
        <v>431</v>
      </c>
      <c r="AK8" s="935"/>
      <c r="AL8" s="935"/>
      <c r="AM8" s="935"/>
      <c r="AN8" s="935"/>
      <c r="AO8" s="935"/>
      <c r="AP8" s="935"/>
      <c r="AQ8" s="935"/>
      <c r="AR8" s="935"/>
      <c r="AS8" s="936"/>
    </row>
    <row r="9" spans="1:45" ht="26.45" customHeight="1">
      <c r="A9" s="950"/>
      <c r="B9" s="951"/>
      <c r="C9" s="951"/>
      <c r="D9" s="951"/>
      <c r="E9" s="951"/>
      <c r="F9" s="951"/>
      <c r="G9" s="951"/>
      <c r="H9" s="951"/>
      <c r="I9" s="951"/>
      <c r="J9" s="951"/>
      <c r="K9" s="951"/>
      <c r="L9" s="951"/>
      <c r="M9" s="939"/>
      <c r="N9" s="951"/>
      <c r="O9" s="951"/>
      <c r="P9" s="951"/>
      <c r="Q9" s="951"/>
      <c r="R9" s="951"/>
      <c r="S9" s="951"/>
      <c r="T9" s="951"/>
      <c r="U9" s="951"/>
      <c r="V9" s="951"/>
      <c r="W9" s="951"/>
      <c r="X9" s="951"/>
      <c r="Y9" s="952"/>
      <c r="Z9" s="952"/>
      <c r="AA9" s="952"/>
      <c r="AB9" s="952"/>
      <c r="AC9" s="952"/>
      <c r="AD9" s="952"/>
      <c r="AE9" s="952"/>
      <c r="AF9" s="952"/>
      <c r="AG9" s="952"/>
      <c r="AH9" s="953"/>
      <c r="AI9" s="940"/>
      <c r="AJ9" s="934"/>
      <c r="AK9" s="935"/>
      <c r="AL9" s="935"/>
      <c r="AM9" s="935"/>
      <c r="AN9" s="935"/>
      <c r="AO9" s="935"/>
      <c r="AP9" s="935"/>
      <c r="AQ9" s="935"/>
      <c r="AR9" s="935"/>
      <c r="AS9" s="936"/>
    </row>
    <row r="10" spans="1:45" ht="11.45" customHeight="1">
      <c r="A10" s="950"/>
      <c r="B10" s="940"/>
      <c r="C10" s="940"/>
      <c r="D10" s="940"/>
      <c r="E10" s="940"/>
      <c r="F10" s="940"/>
      <c r="G10" s="940"/>
      <c r="H10" s="940"/>
      <c r="I10" s="940"/>
      <c r="J10" s="940"/>
      <c r="K10" s="940"/>
      <c r="L10" s="940"/>
      <c r="M10" s="939"/>
      <c r="N10" s="940"/>
      <c r="O10" s="940"/>
      <c r="P10" s="940"/>
      <c r="Q10" s="940"/>
      <c r="R10" s="940"/>
      <c r="S10" s="940"/>
      <c r="T10" s="940"/>
      <c r="U10" s="940"/>
      <c r="V10" s="940"/>
      <c r="W10" s="940"/>
      <c r="X10" s="940"/>
      <c r="Y10" s="954"/>
      <c r="Z10" s="954"/>
      <c r="AA10" s="954"/>
      <c r="AB10" s="954"/>
      <c r="AC10" s="954"/>
      <c r="AD10" s="954"/>
      <c r="AE10" s="954"/>
      <c r="AF10" s="954"/>
      <c r="AG10" s="954"/>
      <c r="AH10" s="954"/>
      <c r="AI10" s="940"/>
      <c r="AJ10" s="934"/>
      <c r="AK10" s="935"/>
      <c r="AL10" s="935"/>
      <c r="AM10" s="935"/>
      <c r="AN10" s="935"/>
      <c r="AO10" s="935"/>
      <c r="AP10" s="935"/>
      <c r="AQ10" s="935"/>
      <c r="AR10" s="935"/>
      <c r="AS10" s="936"/>
    </row>
    <row r="11" spans="1:45" ht="31.9" customHeight="1">
      <c r="A11" s="955"/>
      <c r="B11" s="956" t="s">
        <v>432</v>
      </c>
      <c r="C11" s="956"/>
      <c r="D11" s="956"/>
      <c r="E11" s="956"/>
      <c r="F11" s="956"/>
      <c r="G11" s="956"/>
      <c r="H11" s="956"/>
      <c r="I11" s="956"/>
      <c r="J11" s="956"/>
      <c r="K11" s="956"/>
      <c r="L11" s="956"/>
      <c r="M11" s="939"/>
      <c r="N11" s="956" t="s">
        <v>433</v>
      </c>
      <c r="O11" s="956"/>
      <c r="P11" s="956"/>
      <c r="Q11" s="956"/>
      <c r="R11" s="956"/>
      <c r="S11" s="956"/>
      <c r="T11" s="956"/>
      <c r="U11" s="956"/>
      <c r="V11" s="956"/>
      <c r="W11" s="956"/>
      <c r="X11" s="956"/>
      <c r="Y11" s="957"/>
      <c r="Z11" s="957"/>
      <c r="AA11" s="957"/>
      <c r="AB11" s="957"/>
      <c r="AC11" s="957"/>
      <c r="AD11" s="957"/>
      <c r="AE11" s="957"/>
      <c r="AF11" s="957"/>
      <c r="AG11" s="957"/>
      <c r="AH11" s="957"/>
      <c r="AI11" s="940"/>
      <c r="AJ11" s="934" t="s">
        <v>434</v>
      </c>
      <c r="AK11" s="935"/>
      <c r="AL11" s="935"/>
      <c r="AM11" s="935"/>
      <c r="AN11" s="935"/>
      <c r="AO11" s="935"/>
      <c r="AP11" s="935"/>
      <c r="AQ11" s="935"/>
      <c r="AR11" s="935"/>
      <c r="AS11" s="936"/>
    </row>
    <row r="12" spans="1:45" ht="31.9" customHeight="1">
      <c r="A12" s="958"/>
      <c r="B12" s="956"/>
      <c r="C12" s="956"/>
      <c r="D12" s="956"/>
      <c r="E12" s="956"/>
      <c r="F12" s="956"/>
      <c r="G12" s="956"/>
      <c r="H12" s="956"/>
      <c r="I12" s="956"/>
      <c r="J12" s="956"/>
      <c r="K12" s="956"/>
      <c r="L12" s="956"/>
      <c r="M12" s="959"/>
      <c r="N12" s="956"/>
      <c r="O12" s="956"/>
      <c r="P12" s="956"/>
      <c r="Q12" s="956"/>
      <c r="R12" s="956"/>
      <c r="S12" s="956"/>
      <c r="T12" s="956"/>
      <c r="U12" s="956"/>
      <c r="V12" s="956"/>
      <c r="W12" s="956"/>
      <c r="X12" s="956"/>
      <c r="Y12" s="960" t="s">
        <v>435</v>
      </c>
      <c r="Z12" s="960"/>
      <c r="AA12" s="960"/>
      <c r="AB12" s="960"/>
      <c r="AC12" s="961"/>
      <c r="AD12" s="961"/>
      <c r="AE12" s="962"/>
      <c r="AF12" s="962"/>
      <c r="AG12" s="962"/>
      <c r="AH12" s="962"/>
      <c r="AI12" s="963"/>
      <c r="AJ12" s="934"/>
      <c r="AK12" s="935"/>
      <c r="AL12" s="935"/>
      <c r="AM12" s="935"/>
      <c r="AN12" s="935"/>
      <c r="AO12" s="935"/>
      <c r="AP12" s="935"/>
      <c r="AQ12" s="935"/>
      <c r="AR12" s="935"/>
      <c r="AS12" s="936"/>
    </row>
    <row r="13" spans="1:45" ht="31.9" customHeight="1">
      <c r="A13" s="958"/>
      <c r="B13" s="956"/>
      <c r="C13" s="956"/>
      <c r="D13" s="956"/>
      <c r="E13" s="956"/>
      <c r="F13" s="956"/>
      <c r="G13" s="956"/>
      <c r="H13" s="956"/>
      <c r="I13" s="956"/>
      <c r="J13" s="956"/>
      <c r="K13" s="956"/>
      <c r="L13" s="956"/>
      <c r="M13" s="959"/>
      <c r="N13" s="956"/>
      <c r="O13" s="956"/>
      <c r="P13" s="956"/>
      <c r="Q13" s="956"/>
      <c r="R13" s="956"/>
      <c r="S13" s="956"/>
      <c r="T13" s="956"/>
      <c r="U13" s="956"/>
      <c r="V13" s="956"/>
      <c r="W13" s="956"/>
      <c r="X13" s="956"/>
      <c r="Y13" s="964"/>
      <c r="Z13" s="964"/>
      <c r="AA13" s="964"/>
      <c r="AB13" s="964"/>
      <c r="AC13" s="961"/>
      <c r="AD13" s="961"/>
      <c r="AE13" s="962"/>
      <c r="AF13" s="962"/>
      <c r="AG13" s="962"/>
      <c r="AH13" s="962"/>
      <c r="AI13" s="963"/>
      <c r="AJ13" s="941"/>
      <c r="AK13" s="942"/>
      <c r="AL13" s="942"/>
      <c r="AM13" s="942"/>
      <c r="AN13" s="942"/>
      <c r="AO13" s="942"/>
      <c r="AP13" s="942"/>
      <c r="AQ13" s="942"/>
      <c r="AR13" s="942"/>
      <c r="AS13" s="943"/>
    </row>
    <row r="14" spans="1:45" ht="31.9" customHeight="1">
      <c r="A14" s="958"/>
      <c r="B14" s="956"/>
      <c r="C14" s="956"/>
      <c r="D14" s="956"/>
      <c r="E14" s="956"/>
      <c r="F14" s="956"/>
      <c r="G14" s="956"/>
      <c r="H14" s="956"/>
      <c r="I14" s="956"/>
      <c r="J14" s="956"/>
      <c r="K14" s="956"/>
      <c r="L14" s="956"/>
      <c r="M14" s="959"/>
      <c r="N14" s="956"/>
      <c r="O14" s="956"/>
      <c r="P14" s="956"/>
      <c r="Q14" s="956"/>
      <c r="R14" s="956"/>
      <c r="S14" s="956"/>
      <c r="T14" s="956"/>
      <c r="U14" s="956"/>
      <c r="V14" s="956"/>
      <c r="W14" s="956"/>
      <c r="X14" s="956"/>
      <c r="Y14" s="965" t="s">
        <v>436</v>
      </c>
      <c r="Z14" s="965"/>
      <c r="AA14" s="965"/>
      <c r="AB14" s="966"/>
      <c r="AC14" s="967" t="s">
        <v>437</v>
      </c>
      <c r="AD14" s="968"/>
      <c r="AE14" s="968"/>
      <c r="AF14" s="968"/>
      <c r="AG14" s="968"/>
      <c r="AH14" s="969"/>
      <c r="AI14" s="970"/>
      <c r="AJ14" s="959"/>
      <c r="AK14" s="959"/>
      <c r="AL14" s="959"/>
      <c r="AM14" s="959"/>
      <c r="AN14" s="959"/>
      <c r="AO14" s="959"/>
      <c r="AP14" s="959"/>
      <c r="AQ14" s="959"/>
      <c r="AR14" s="959"/>
      <c r="AS14" s="959"/>
    </row>
    <row r="15" spans="1:45" ht="19.5" customHeight="1">
      <c r="A15" s="958"/>
      <c r="B15" s="971"/>
      <c r="C15" s="971"/>
      <c r="D15" s="971"/>
      <c r="E15" s="971"/>
      <c r="F15" s="971"/>
      <c r="G15" s="971"/>
      <c r="H15" s="971"/>
      <c r="I15" s="971"/>
      <c r="J15" s="971"/>
      <c r="K15" s="971"/>
      <c r="L15" s="971"/>
      <c r="M15" s="959"/>
      <c r="N15" s="972"/>
      <c r="O15" s="972"/>
      <c r="P15" s="972"/>
      <c r="Q15" s="972"/>
      <c r="R15" s="972"/>
      <c r="S15" s="972"/>
      <c r="T15" s="972"/>
      <c r="U15" s="972"/>
      <c r="V15" s="972"/>
      <c r="W15" s="972"/>
      <c r="X15" s="972"/>
      <c r="Y15" s="973"/>
      <c r="Z15" s="973"/>
      <c r="AA15" s="973"/>
      <c r="AB15" s="974"/>
      <c r="AC15" s="975"/>
      <c r="AD15" s="976"/>
      <c r="AE15" s="976"/>
      <c r="AF15" s="976"/>
      <c r="AG15" s="976"/>
      <c r="AH15" s="977"/>
      <c r="AI15" s="970"/>
      <c r="AJ15" s="978"/>
      <c r="AK15" s="978"/>
      <c r="AL15" s="978"/>
      <c r="AM15" s="978"/>
      <c r="AN15" s="978"/>
      <c r="AO15" s="978"/>
      <c r="AP15" s="978"/>
      <c r="AQ15" s="978"/>
      <c r="AR15" s="978"/>
      <c r="AS15" s="978"/>
    </row>
    <row r="16" spans="1:45" ht="21.75" customHeight="1">
      <c r="B16" s="980" t="s">
        <v>438</v>
      </c>
      <c r="C16" s="980"/>
      <c r="D16" s="980"/>
      <c r="E16" s="980"/>
      <c r="F16" s="981" t="s">
        <v>439</v>
      </c>
      <c r="G16" s="981"/>
      <c r="H16" s="981"/>
      <c r="I16" s="981"/>
      <c r="J16" s="981"/>
      <c r="K16" s="981"/>
      <c r="L16" s="981"/>
      <c r="M16" s="959"/>
      <c r="N16" s="982" t="s">
        <v>440</v>
      </c>
      <c r="O16" s="983"/>
      <c r="P16" s="984"/>
      <c r="Q16" s="981" t="s">
        <v>439</v>
      </c>
      <c r="R16" s="981"/>
      <c r="S16" s="981"/>
      <c r="T16" s="981"/>
      <c r="U16" s="981"/>
      <c r="V16" s="981"/>
      <c r="W16" s="981"/>
      <c r="X16" s="983"/>
      <c r="Y16" s="985" t="s">
        <v>441</v>
      </c>
      <c r="Z16" s="985"/>
      <c r="AA16" s="985"/>
      <c r="AB16" s="986"/>
      <c r="AC16" s="987" t="s">
        <v>442</v>
      </c>
      <c r="AD16" s="988"/>
      <c r="AE16" s="988"/>
      <c r="AF16" s="988"/>
      <c r="AG16" s="988"/>
      <c r="AH16" s="989"/>
      <c r="AI16" s="990"/>
      <c r="AJ16" s="979" t="s">
        <v>443</v>
      </c>
      <c r="AS16" s="978"/>
    </row>
    <row r="17" spans="1:45" ht="22.5" customHeight="1">
      <c r="A17" s="991"/>
      <c r="B17" s="992" t="s">
        <v>444</v>
      </c>
      <c r="C17" s="993"/>
      <c r="D17" s="993"/>
      <c r="E17" s="994" t="s">
        <v>445</v>
      </c>
      <c r="F17" s="995"/>
      <c r="G17" s="995"/>
      <c r="H17" s="995"/>
      <c r="I17" s="995"/>
      <c r="J17" s="995"/>
      <c r="K17" s="995"/>
      <c r="L17" s="995"/>
      <c r="M17" s="959"/>
      <c r="N17" s="996" t="s">
        <v>446</v>
      </c>
      <c r="O17" s="997"/>
      <c r="P17" s="998"/>
      <c r="Q17" s="996" t="s">
        <v>447</v>
      </c>
      <c r="R17" s="999"/>
      <c r="S17" s="999"/>
      <c r="T17" s="999"/>
      <c r="U17" s="999"/>
      <c r="V17" s="999"/>
      <c r="W17" s="999"/>
      <c r="X17" s="1000"/>
      <c r="Y17" s="1001"/>
      <c r="Z17" s="1001"/>
      <c r="AA17" s="1001"/>
      <c r="AB17" s="1002"/>
      <c r="AC17" s="1003"/>
      <c r="AD17" s="1004"/>
      <c r="AE17" s="1004"/>
      <c r="AF17" s="1004"/>
      <c r="AG17" s="1004"/>
      <c r="AH17" s="1005"/>
      <c r="AI17" s="990"/>
      <c r="AJ17" s="935" t="s">
        <v>448</v>
      </c>
      <c r="AK17" s="935"/>
      <c r="AL17" s="935"/>
      <c r="AM17" s="935"/>
      <c r="AN17" s="935"/>
      <c r="AO17" s="935"/>
      <c r="AP17" s="935"/>
      <c r="AQ17" s="935"/>
      <c r="AR17" s="935"/>
      <c r="AS17" s="978"/>
    </row>
    <row r="18" spans="1:45" ht="23.1" customHeight="1">
      <c r="A18" s="991"/>
      <c r="B18" s="993"/>
      <c r="C18" s="993"/>
      <c r="D18" s="993"/>
      <c r="E18" s="995"/>
      <c r="F18" s="995"/>
      <c r="G18" s="995"/>
      <c r="H18" s="995"/>
      <c r="I18" s="995"/>
      <c r="J18" s="995"/>
      <c r="K18" s="995"/>
      <c r="L18" s="995"/>
      <c r="M18" s="959"/>
      <c r="N18" s="1006"/>
      <c r="O18" s="1007"/>
      <c r="P18" s="1008"/>
      <c r="Q18" s="1009"/>
      <c r="R18" s="1010"/>
      <c r="S18" s="1010"/>
      <c r="T18" s="1010"/>
      <c r="U18" s="1010"/>
      <c r="V18" s="1010"/>
      <c r="W18" s="1010"/>
      <c r="X18" s="1011"/>
      <c r="Y18" s="985" t="s">
        <v>449</v>
      </c>
      <c r="Z18" s="985"/>
      <c r="AA18" s="985"/>
      <c r="AB18" s="986"/>
      <c r="AC18" s="987" t="s">
        <v>450</v>
      </c>
      <c r="AD18" s="988"/>
      <c r="AE18" s="988"/>
      <c r="AF18" s="988"/>
      <c r="AG18" s="988"/>
      <c r="AH18" s="989"/>
      <c r="AI18" s="1012"/>
      <c r="AJ18" s="935" t="s">
        <v>451</v>
      </c>
      <c r="AK18" s="935"/>
      <c r="AL18" s="935"/>
      <c r="AM18" s="935"/>
      <c r="AN18" s="978"/>
      <c r="AO18" s="978"/>
      <c r="AP18" s="978"/>
      <c r="AQ18" s="978"/>
      <c r="AR18" s="978"/>
      <c r="AS18" s="978"/>
    </row>
    <row r="19" spans="1:45" ht="21" customHeight="1">
      <c r="A19" s="1013"/>
      <c r="B19" s="1014" t="s">
        <v>452</v>
      </c>
      <c r="C19" s="1015"/>
      <c r="D19" s="1015"/>
      <c r="E19" s="1016" t="s">
        <v>453</v>
      </c>
      <c r="F19" s="1017"/>
      <c r="G19" s="1017"/>
      <c r="H19" s="1017"/>
      <c r="I19" s="1017"/>
      <c r="J19" s="1017"/>
      <c r="K19" s="1017"/>
      <c r="L19" s="1018"/>
      <c r="M19" s="959"/>
      <c r="N19" s="1014" t="s">
        <v>452</v>
      </c>
      <c r="O19" s="1015"/>
      <c r="P19" s="1015"/>
      <c r="Q19" s="1016" t="s">
        <v>453</v>
      </c>
      <c r="R19" s="1017"/>
      <c r="S19" s="1017"/>
      <c r="T19" s="1017"/>
      <c r="U19" s="1017"/>
      <c r="V19" s="1017"/>
      <c r="W19" s="1017"/>
      <c r="X19" s="1018"/>
      <c r="Y19" s="1001"/>
      <c r="Z19" s="1001"/>
      <c r="AA19" s="1001"/>
      <c r="AB19" s="1002"/>
      <c r="AC19" s="1003"/>
      <c r="AD19" s="1004"/>
      <c r="AE19" s="1004"/>
      <c r="AF19" s="1004"/>
      <c r="AG19" s="1004"/>
      <c r="AH19" s="1005"/>
      <c r="AI19" s="1012"/>
      <c r="AJ19" s="935" t="s">
        <v>454</v>
      </c>
      <c r="AK19" s="935"/>
      <c r="AL19" s="935"/>
      <c r="AM19" s="935"/>
      <c r="AN19" s="935"/>
      <c r="AO19" s="935"/>
      <c r="AP19" s="935"/>
      <c r="AQ19" s="935"/>
      <c r="AR19" s="935"/>
      <c r="AS19" s="978"/>
    </row>
    <row r="20" spans="1:45" ht="22.5" customHeight="1">
      <c r="A20" s="991"/>
      <c r="B20" s="1019" t="s">
        <v>455</v>
      </c>
      <c r="C20" s="1020"/>
      <c r="D20" s="1020"/>
      <c r="E20" s="1021" t="s">
        <v>456</v>
      </c>
      <c r="F20" s="1022"/>
      <c r="G20" s="1022"/>
      <c r="H20" s="1022"/>
      <c r="I20" s="1022"/>
      <c r="J20" s="1022"/>
      <c r="K20" s="1022"/>
      <c r="L20" s="1023"/>
      <c r="M20" s="1024"/>
      <c r="N20" s="1025" t="s">
        <v>455</v>
      </c>
      <c r="O20" s="1020"/>
      <c r="P20" s="1026"/>
      <c r="Q20" s="1021" t="s">
        <v>457</v>
      </c>
      <c r="R20" s="1022"/>
      <c r="S20" s="1022"/>
      <c r="T20" s="1022"/>
      <c r="U20" s="1022"/>
      <c r="V20" s="1022"/>
      <c r="W20" s="1022"/>
      <c r="X20" s="1023"/>
      <c r="Y20" s="1027" t="s">
        <v>458</v>
      </c>
      <c r="Z20" s="1027"/>
      <c r="AA20" s="1027"/>
      <c r="AB20" s="1027"/>
      <c r="AC20" s="1027"/>
      <c r="AD20" s="1027"/>
      <c r="AE20" s="1027"/>
      <c r="AF20" s="1027"/>
      <c r="AG20" s="1027"/>
      <c r="AH20" s="1027"/>
      <c r="AJ20" s="979" t="s">
        <v>459</v>
      </c>
      <c r="AM20" s="978"/>
      <c r="AN20" s="978"/>
      <c r="AO20" s="978"/>
      <c r="AP20" s="978"/>
      <c r="AQ20" s="978"/>
      <c r="AR20" s="978"/>
      <c r="AS20" s="978"/>
    </row>
    <row r="21" spans="1:45" ht="22.5" customHeight="1">
      <c r="A21" s="1028"/>
      <c r="B21" s="1029"/>
      <c r="C21" s="1030"/>
      <c r="D21" s="1030"/>
      <c r="E21" s="1031"/>
      <c r="F21" s="1032"/>
      <c r="G21" s="1032"/>
      <c r="H21" s="1032"/>
      <c r="I21" s="1032"/>
      <c r="J21" s="1032"/>
      <c r="K21" s="1032"/>
      <c r="L21" s="1033"/>
      <c r="M21" s="1034"/>
      <c r="N21" s="1029"/>
      <c r="O21" s="1030"/>
      <c r="P21" s="1035"/>
      <c r="Q21" s="1031"/>
      <c r="R21" s="1032"/>
      <c r="S21" s="1032"/>
      <c r="T21" s="1032"/>
      <c r="U21" s="1032"/>
      <c r="V21" s="1032"/>
      <c r="W21" s="1032"/>
      <c r="X21" s="1033"/>
      <c r="Y21" s="1036" t="s">
        <v>460</v>
      </c>
      <c r="Z21" s="1036"/>
      <c r="AA21" s="1036"/>
      <c r="AB21" s="1036"/>
      <c r="AC21" s="1036"/>
      <c r="AD21" s="1036"/>
      <c r="AE21" s="1036"/>
      <c r="AF21" s="1036"/>
      <c r="AG21" s="1036"/>
      <c r="AH21" s="1036"/>
      <c r="AJ21" s="935" t="s">
        <v>461</v>
      </c>
      <c r="AK21" s="935"/>
      <c r="AL21" s="935"/>
      <c r="AM21" s="935"/>
      <c r="AN21" s="935"/>
      <c r="AO21" s="935"/>
      <c r="AP21" s="935"/>
      <c r="AQ21" s="935"/>
      <c r="AR21" s="935"/>
      <c r="AS21" s="978"/>
    </row>
    <row r="22" spans="1:45" ht="9.6" customHeight="1">
      <c r="A22" s="1037"/>
      <c r="B22" s="1038"/>
      <c r="C22" s="1038"/>
      <c r="D22" s="1038"/>
      <c r="E22" s="1038"/>
      <c r="F22" s="1038"/>
      <c r="G22" s="1038"/>
      <c r="H22" s="1038"/>
      <c r="I22" s="1038"/>
      <c r="J22" s="1038"/>
      <c r="K22" s="1038"/>
      <c r="L22" s="1038"/>
      <c r="M22" s="1039"/>
      <c r="N22" s="1040"/>
      <c r="O22" s="1040"/>
      <c r="P22" s="1040"/>
      <c r="Q22" s="1040"/>
      <c r="R22" s="1040"/>
      <c r="S22" s="1040"/>
      <c r="T22" s="1040"/>
      <c r="U22" s="1040"/>
      <c r="V22" s="1040"/>
      <c r="W22" s="1040"/>
      <c r="X22" s="1040"/>
      <c r="Y22" s="962"/>
      <c r="Z22" s="962"/>
      <c r="AA22" s="962"/>
      <c r="AB22" s="962"/>
      <c r="AC22" s="962"/>
      <c r="AD22" s="962"/>
      <c r="AE22" s="962"/>
      <c r="AF22" s="1041"/>
      <c r="AG22" s="1041"/>
      <c r="AH22" s="1041"/>
      <c r="AJ22" s="978"/>
      <c r="AK22" s="978"/>
      <c r="AL22" s="978"/>
      <c r="AM22" s="978"/>
      <c r="AN22" s="978"/>
      <c r="AO22" s="978"/>
      <c r="AP22" s="978"/>
      <c r="AQ22" s="978"/>
      <c r="AR22" s="978"/>
      <c r="AS22" s="978"/>
    </row>
    <row r="23" spans="1:45" ht="22.9" customHeight="1">
      <c r="A23" s="1037"/>
      <c r="B23" s="1040"/>
      <c r="C23" s="1040"/>
      <c r="D23" s="1040"/>
      <c r="E23" s="1040"/>
      <c r="F23" s="1040"/>
      <c r="G23" s="1042" t="s">
        <v>462</v>
      </c>
      <c r="H23" s="1042"/>
      <c r="I23" s="1042"/>
      <c r="J23" s="1042"/>
      <c r="K23" s="1042"/>
      <c r="L23" s="1042"/>
      <c r="M23" s="1039"/>
      <c r="N23" s="982" t="s">
        <v>463</v>
      </c>
      <c r="R23" s="1043"/>
      <c r="S23" s="1044" t="s">
        <v>464</v>
      </c>
      <c r="T23" s="1044"/>
      <c r="U23" s="1044"/>
      <c r="V23" s="1044"/>
      <c r="W23" s="1044"/>
      <c r="X23" s="1044"/>
      <c r="Y23" s="1045"/>
      <c r="Z23" s="1045"/>
      <c r="AA23" s="1045"/>
      <c r="AB23" s="1045"/>
      <c r="AC23" s="1045"/>
      <c r="AD23" s="1045"/>
      <c r="AE23" s="1045"/>
      <c r="AF23" s="1041"/>
      <c r="AG23" s="1041"/>
      <c r="AH23" s="1041"/>
      <c r="AS23" s="978"/>
    </row>
    <row r="24" spans="1:45" ht="25.9" customHeight="1">
      <c r="A24" s="1037"/>
      <c r="B24" s="1046" t="s">
        <v>465</v>
      </c>
      <c r="C24" s="1047"/>
      <c r="D24" s="1047"/>
      <c r="E24" s="1047"/>
      <c r="F24" s="1048"/>
      <c r="G24" s="1042"/>
      <c r="H24" s="1042"/>
      <c r="I24" s="1042"/>
      <c r="J24" s="1042"/>
      <c r="K24" s="1042"/>
      <c r="L24" s="1042"/>
      <c r="M24" s="1049"/>
      <c r="S24" s="1044"/>
      <c r="T24" s="1044"/>
      <c r="U24" s="1044"/>
      <c r="V24" s="1044"/>
      <c r="W24" s="1044"/>
      <c r="X24" s="1044"/>
      <c r="Y24" s="1050" t="s">
        <v>466</v>
      </c>
      <c r="Z24" s="1050"/>
      <c r="AA24" s="1050"/>
      <c r="AB24" s="1050"/>
      <c r="AC24" s="1050"/>
      <c r="AD24" s="1050"/>
      <c r="AE24" s="1041"/>
      <c r="AF24" s="1041"/>
      <c r="AG24" s="1041"/>
      <c r="AH24" s="1041"/>
      <c r="AJ24" s="1051"/>
      <c r="AK24" s="1051"/>
      <c r="AL24" s="1051"/>
      <c r="AM24" s="1052"/>
      <c r="AN24" s="1052"/>
      <c r="AO24" s="1052"/>
    </row>
    <row r="25" spans="1:45" ht="25.9" customHeight="1">
      <c r="A25" s="1037"/>
      <c r="B25" s="1053"/>
      <c r="C25" s="1054"/>
      <c r="D25" s="1054"/>
      <c r="E25" s="1054"/>
      <c r="G25" s="1042"/>
      <c r="H25" s="1042"/>
      <c r="I25" s="1042"/>
      <c r="J25" s="1042"/>
      <c r="K25" s="1042"/>
      <c r="L25" s="1042"/>
      <c r="M25" s="1055"/>
      <c r="S25" s="1044"/>
      <c r="T25" s="1044"/>
      <c r="U25" s="1044"/>
      <c r="V25" s="1044"/>
      <c r="W25" s="1044"/>
      <c r="X25" s="1044"/>
      <c r="Y25" s="1056"/>
      <c r="Z25" s="1056"/>
      <c r="AA25" s="1056"/>
      <c r="AB25" s="1056"/>
      <c r="AC25" s="1057"/>
      <c r="AD25" s="1057"/>
      <c r="AE25" s="1057"/>
      <c r="AF25" s="1057"/>
      <c r="AG25" s="1057"/>
      <c r="AH25" s="1057"/>
      <c r="AI25" s="1058"/>
      <c r="AJ25" s="1051"/>
      <c r="AK25" s="1051"/>
      <c r="AL25" s="1051"/>
      <c r="AM25" s="1052"/>
      <c r="AN25" s="1052"/>
      <c r="AO25" s="1052"/>
    </row>
    <row r="26" spans="1:45" ht="21.6" customHeight="1">
      <c r="A26" s="1037"/>
      <c r="B26" s="1059"/>
      <c r="C26" s="1060"/>
      <c r="D26" s="1060"/>
      <c r="E26" s="1060"/>
      <c r="F26" s="1061"/>
      <c r="G26" s="1062" t="s">
        <v>467</v>
      </c>
      <c r="H26" s="1062"/>
      <c r="I26" s="1062"/>
      <c r="J26" s="1062"/>
      <c r="K26" s="1062"/>
      <c r="L26" s="1062"/>
      <c r="M26" s="1055"/>
      <c r="Q26" s="1063"/>
      <c r="R26" s="1064"/>
      <c r="S26" s="1044"/>
      <c r="T26" s="1044"/>
      <c r="U26" s="1044"/>
      <c r="V26" s="1044"/>
      <c r="W26" s="1044"/>
      <c r="X26" s="1044"/>
      <c r="Y26" s="1056"/>
      <c r="Z26" s="1056"/>
      <c r="AA26" s="1056"/>
      <c r="AB26" s="1056"/>
      <c r="AC26" s="1057"/>
      <c r="AD26" s="1057"/>
      <c r="AE26" s="1057"/>
      <c r="AF26" s="1057"/>
      <c r="AG26" s="1057"/>
      <c r="AH26" s="1057"/>
      <c r="AI26" s="1058"/>
      <c r="AJ26" s="1051"/>
      <c r="AK26" s="1051"/>
      <c r="AL26" s="1051"/>
      <c r="AM26" s="1052"/>
      <c r="AN26" s="1052"/>
      <c r="AO26" s="1052"/>
    </row>
    <row r="27" spans="1:45" ht="21.6" customHeight="1">
      <c r="A27" s="1065"/>
      <c r="B27" s="1054"/>
      <c r="F27" s="1043"/>
      <c r="G27" s="1062"/>
      <c r="H27" s="1062"/>
      <c r="I27" s="1062"/>
      <c r="J27" s="1062"/>
      <c r="K27" s="1062"/>
      <c r="L27" s="1062"/>
      <c r="M27" s="1055"/>
      <c r="Q27" s="963"/>
      <c r="R27" s="1064"/>
      <c r="S27" s="1066" t="s">
        <v>468</v>
      </c>
      <c r="T27" s="1066"/>
      <c r="U27" s="1066"/>
      <c r="V27" s="1066"/>
      <c r="W27" s="1066"/>
      <c r="X27" s="1066"/>
      <c r="Y27" s="1041"/>
      <c r="Z27" s="1041"/>
      <c r="AA27" s="1041"/>
      <c r="AB27" s="1041"/>
      <c r="AC27" s="1041"/>
      <c r="AD27" s="1041"/>
      <c r="AE27" s="1041"/>
      <c r="AF27" s="1041"/>
      <c r="AG27" s="1041"/>
      <c r="AH27" s="1041"/>
      <c r="AJ27" s="1051"/>
      <c r="AK27" s="1051"/>
      <c r="AL27" s="1051"/>
      <c r="AM27" s="1052"/>
      <c r="AN27" s="1052"/>
      <c r="AO27" s="1052"/>
    </row>
    <row r="28" spans="1:45" ht="21.6" customHeight="1">
      <c r="A28" s="1065"/>
      <c r="G28" s="1062"/>
      <c r="H28" s="1062"/>
      <c r="I28" s="1062"/>
      <c r="J28" s="1062"/>
      <c r="K28" s="1062"/>
      <c r="L28" s="1062"/>
      <c r="M28" s="1061"/>
      <c r="Q28" s="963"/>
      <c r="R28" s="1064"/>
      <c r="S28" s="1066"/>
      <c r="T28" s="1066"/>
      <c r="U28" s="1066"/>
      <c r="V28" s="1066"/>
      <c r="W28" s="1066"/>
      <c r="X28" s="1066"/>
      <c r="Y28" s="1041"/>
      <c r="Z28" s="1041"/>
      <c r="AA28" s="1041"/>
      <c r="AB28" s="1041"/>
      <c r="AC28" s="1041"/>
      <c r="AD28" s="1041"/>
      <c r="AE28" s="1041"/>
      <c r="AF28" s="1041"/>
      <c r="AG28" s="1041"/>
      <c r="AH28" s="1041"/>
    </row>
    <row r="29" spans="1:45" ht="21.6" customHeight="1">
      <c r="A29" s="1065"/>
      <c r="G29" s="1062"/>
      <c r="H29" s="1062"/>
      <c r="I29" s="1062"/>
      <c r="J29" s="1062"/>
      <c r="K29" s="1062"/>
      <c r="L29" s="1062"/>
      <c r="M29" s="1067"/>
      <c r="S29" s="1066"/>
      <c r="T29" s="1066"/>
      <c r="U29" s="1066"/>
      <c r="V29" s="1066"/>
      <c r="W29" s="1066"/>
      <c r="X29" s="1066"/>
      <c r="Y29" s="1041"/>
      <c r="Z29" s="1041"/>
      <c r="AA29" s="1041"/>
      <c r="AB29" s="1041"/>
      <c r="AC29" s="1041"/>
      <c r="AD29" s="1041"/>
      <c r="AE29" s="1041"/>
      <c r="AF29" s="1041"/>
      <c r="AG29" s="1041"/>
      <c r="AH29" s="1041"/>
      <c r="AJ29" s="1034"/>
      <c r="AK29" s="1034"/>
      <c r="AL29" s="1034"/>
      <c r="AM29" s="1034"/>
      <c r="AN29" s="1034"/>
      <c r="AO29" s="1034"/>
      <c r="AP29" s="1034"/>
      <c r="AQ29" s="1034"/>
      <c r="AR29" s="1034"/>
    </row>
    <row r="30" spans="1:45" ht="21.6" customHeight="1">
      <c r="A30" s="1065"/>
      <c r="E30" s="1063"/>
      <c r="F30" s="1064"/>
      <c r="G30" s="1062"/>
      <c r="H30" s="1062"/>
      <c r="I30" s="1062"/>
      <c r="J30" s="1062"/>
      <c r="K30" s="1062"/>
      <c r="L30" s="1062"/>
      <c r="M30" s="1067"/>
      <c r="S30" s="1066"/>
      <c r="T30" s="1066"/>
      <c r="U30" s="1066"/>
      <c r="V30" s="1066"/>
      <c r="W30" s="1066"/>
      <c r="X30" s="1066"/>
      <c r="Y30" s="1041"/>
      <c r="Z30" s="1041"/>
      <c r="AA30" s="1041"/>
      <c r="AB30" s="1041"/>
      <c r="AC30" s="1041"/>
      <c r="AD30" s="1041"/>
      <c r="AE30" s="1041"/>
      <c r="AF30" s="1041"/>
      <c r="AG30" s="1041"/>
      <c r="AH30" s="1041"/>
      <c r="AJ30" s="1034"/>
      <c r="AK30" s="1034"/>
      <c r="AL30" s="1034"/>
      <c r="AM30" s="1034"/>
      <c r="AN30" s="1034"/>
      <c r="AO30" s="1034"/>
      <c r="AP30" s="1034"/>
      <c r="AQ30" s="1034"/>
      <c r="AR30" s="1034"/>
    </row>
    <row r="31" spans="1:45" ht="21.6" customHeight="1">
      <c r="A31" s="1068"/>
      <c r="E31" s="963"/>
      <c r="F31" s="1064"/>
      <c r="G31" s="1062"/>
      <c r="H31" s="1062"/>
      <c r="I31" s="1062"/>
      <c r="J31" s="1062"/>
      <c r="K31" s="1062"/>
      <c r="L31" s="1062"/>
      <c r="M31" s="1067"/>
      <c r="Q31" s="963"/>
      <c r="R31" s="1064"/>
      <c r="S31" s="1066"/>
      <c r="T31" s="1066"/>
      <c r="U31" s="1066"/>
      <c r="V31" s="1066"/>
      <c r="W31" s="1066"/>
      <c r="X31" s="1066"/>
      <c r="Y31" s="1041"/>
      <c r="Z31" s="1041"/>
      <c r="AA31" s="1041"/>
      <c r="AB31" s="1041"/>
      <c r="AC31" s="1041"/>
      <c r="AD31" s="1041"/>
      <c r="AE31" s="1041"/>
      <c r="AF31" s="1041"/>
      <c r="AG31" s="1041"/>
      <c r="AH31" s="1041"/>
      <c r="AJ31" s="1034"/>
      <c r="AK31" s="1034"/>
      <c r="AL31" s="1034"/>
      <c r="AM31" s="1034"/>
      <c r="AN31" s="1034"/>
      <c r="AO31" s="1034"/>
      <c r="AP31" s="1034"/>
      <c r="AQ31" s="1034"/>
      <c r="AR31" s="1034"/>
    </row>
    <row r="32" spans="1:45" ht="20.45" customHeight="1">
      <c r="A32" s="1069"/>
      <c r="G32" s="1070"/>
      <c r="H32" s="1070"/>
      <c r="I32" s="1070"/>
      <c r="J32" s="1070"/>
      <c r="K32" s="1070"/>
      <c r="L32" s="1070"/>
      <c r="M32" s="1069"/>
      <c r="Q32" s="963"/>
      <c r="R32" s="1064"/>
      <c r="S32" s="1058"/>
      <c r="T32" s="1058"/>
      <c r="U32" s="1058"/>
      <c r="V32" s="1058"/>
      <c r="W32" s="1058"/>
      <c r="X32" s="1058"/>
      <c r="Y32" s="1041"/>
      <c r="Z32" s="1041"/>
      <c r="AA32" s="1041"/>
      <c r="AB32" s="1041"/>
      <c r="AC32" s="1041"/>
      <c r="AD32" s="1041"/>
      <c r="AE32" s="1041"/>
      <c r="AF32" s="1041"/>
      <c r="AG32" s="1041"/>
      <c r="AH32" s="1041"/>
      <c r="AJ32" s="1034"/>
      <c r="AK32" s="1034"/>
      <c r="AL32" s="1034"/>
      <c r="AM32" s="1034"/>
      <c r="AN32" s="1034"/>
      <c r="AO32" s="1034"/>
      <c r="AP32" s="1034"/>
      <c r="AQ32" s="1034"/>
      <c r="AR32" s="1034"/>
    </row>
    <row r="33" spans="1:44" ht="31.9" customHeight="1">
      <c r="A33" s="1069"/>
      <c r="G33" s="1071" t="s">
        <v>469</v>
      </c>
      <c r="H33" s="1071"/>
      <c r="I33" s="1071"/>
      <c r="J33" s="1071"/>
      <c r="K33" s="1071"/>
      <c r="L33" s="1071"/>
      <c r="M33" s="1069"/>
      <c r="Q33" s="963"/>
      <c r="S33" s="1066" t="s">
        <v>470</v>
      </c>
      <c r="T33" s="1066"/>
      <c r="U33" s="1066"/>
      <c r="V33" s="1066"/>
      <c r="W33" s="1066"/>
      <c r="X33" s="1066"/>
      <c r="Y33" s="1041"/>
      <c r="Z33" s="1041"/>
      <c r="AA33" s="1041"/>
      <c r="AB33" s="1041"/>
      <c r="AC33" s="1041"/>
      <c r="AD33" s="1041"/>
      <c r="AE33" s="1041"/>
      <c r="AF33" s="1041"/>
      <c r="AG33" s="1041"/>
      <c r="AH33" s="1041"/>
      <c r="AJ33" s="1034"/>
      <c r="AK33" s="1034"/>
      <c r="AL33" s="1034"/>
      <c r="AM33" s="1034"/>
      <c r="AN33" s="1034"/>
      <c r="AO33" s="1034"/>
      <c r="AP33" s="1034"/>
      <c r="AQ33" s="1034"/>
      <c r="AR33" s="1034"/>
    </row>
    <row r="34" spans="1:44" ht="20.25" customHeight="1">
      <c r="A34" s="1069"/>
      <c r="E34" s="963"/>
      <c r="G34" s="1071"/>
      <c r="H34" s="1071"/>
      <c r="I34" s="1071"/>
      <c r="J34" s="1071"/>
      <c r="K34" s="1071"/>
      <c r="L34" s="1071"/>
      <c r="M34" s="1072"/>
      <c r="Q34" s="963"/>
      <c r="S34" s="1066"/>
      <c r="T34" s="1066"/>
      <c r="U34" s="1066"/>
      <c r="V34" s="1066"/>
      <c r="W34" s="1066"/>
      <c r="X34" s="1066"/>
      <c r="Y34" s="1041"/>
      <c r="Z34" s="1041"/>
      <c r="AA34" s="1041"/>
      <c r="AB34" s="1041"/>
      <c r="AC34" s="1041"/>
      <c r="AD34" s="1041"/>
      <c r="AE34" s="1041"/>
      <c r="AF34" s="1041"/>
      <c r="AG34" s="1041"/>
      <c r="AH34" s="1041"/>
      <c r="AJ34" s="1034"/>
      <c r="AK34" s="1034"/>
      <c r="AL34" s="1034"/>
      <c r="AM34" s="1034"/>
      <c r="AN34" s="1034"/>
      <c r="AO34" s="1034"/>
      <c r="AP34" s="1034"/>
      <c r="AQ34" s="1034"/>
      <c r="AR34" s="1034"/>
    </row>
    <row r="35" spans="1:44" ht="10.15" customHeight="1">
      <c r="A35" s="1069"/>
      <c r="E35" s="963"/>
      <c r="G35" s="1073"/>
      <c r="H35" s="1073"/>
      <c r="I35" s="1073"/>
      <c r="J35" s="1073"/>
      <c r="K35" s="1073"/>
      <c r="L35" s="1073"/>
      <c r="M35" s="1072"/>
      <c r="Q35" s="963"/>
      <c r="R35" s="963"/>
      <c r="S35" s="1066"/>
      <c r="T35" s="1066"/>
      <c r="U35" s="1066"/>
      <c r="V35" s="1066"/>
      <c r="W35" s="1066"/>
      <c r="X35" s="1066"/>
      <c r="Y35" s="1041"/>
      <c r="Z35" s="1041"/>
      <c r="AA35" s="1041"/>
      <c r="AB35" s="1041"/>
      <c r="AC35" s="1041"/>
      <c r="AD35" s="1041"/>
      <c r="AE35" s="1041"/>
      <c r="AF35" s="1041"/>
      <c r="AG35" s="1041"/>
      <c r="AH35" s="1041"/>
      <c r="AJ35" s="1034"/>
      <c r="AK35" s="1034"/>
      <c r="AL35" s="1034"/>
      <c r="AM35" s="1034"/>
      <c r="AN35" s="1034"/>
      <c r="AO35" s="1034"/>
      <c r="AP35" s="1034"/>
      <c r="AQ35" s="1034"/>
      <c r="AR35" s="1034"/>
    </row>
    <row r="36" spans="1:44" ht="20.25" customHeight="1">
      <c r="A36" s="1069"/>
      <c r="E36" s="963"/>
      <c r="F36" s="1064"/>
      <c r="G36" s="1074" t="s">
        <v>471</v>
      </c>
      <c r="H36" s="1074"/>
      <c r="I36" s="1074"/>
      <c r="J36" s="1074"/>
      <c r="K36" s="1074"/>
      <c r="L36" s="1074"/>
      <c r="M36" s="1067"/>
      <c r="Q36" s="963"/>
      <c r="R36" s="963"/>
      <c r="S36" s="1066"/>
      <c r="T36" s="1066"/>
      <c r="U36" s="1066"/>
      <c r="V36" s="1066"/>
      <c r="W36" s="1066"/>
      <c r="X36" s="1066"/>
      <c r="Y36" s="1041"/>
      <c r="Z36" s="1041"/>
      <c r="AA36" s="1041"/>
      <c r="AB36" s="1041"/>
      <c r="AC36" s="1041"/>
      <c r="AD36" s="1041"/>
      <c r="AE36" s="1041"/>
      <c r="AF36" s="1041"/>
      <c r="AG36" s="1041"/>
      <c r="AH36" s="1041"/>
      <c r="AJ36" s="1034"/>
      <c r="AK36" s="1034"/>
      <c r="AL36" s="1034"/>
      <c r="AM36" s="1034"/>
      <c r="AN36" s="1034"/>
      <c r="AO36" s="1034"/>
      <c r="AP36" s="1034"/>
      <c r="AQ36" s="1034"/>
      <c r="AR36" s="1034"/>
    </row>
    <row r="37" spans="1:44" ht="20.25" customHeight="1">
      <c r="A37" s="1069"/>
      <c r="E37" s="963"/>
      <c r="F37" s="1064"/>
      <c r="G37" s="1074"/>
      <c r="H37" s="1074"/>
      <c r="I37" s="1074"/>
      <c r="J37" s="1074"/>
      <c r="K37" s="1074"/>
      <c r="L37" s="1074"/>
      <c r="M37" s="1067"/>
      <c r="R37" s="963"/>
      <c r="S37" s="1075"/>
      <c r="T37" s="1075"/>
      <c r="U37" s="1075"/>
      <c r="V37" s="1075"/>
      <c r="W37" s="1075"/>
      <c r="X37" s="1075"/>
      <c r="Y37" s="1041"/>
      <c r="Z37" s="1041"/>
      <c r="AA37" s="1041"/>
      <c r="AB37" s="1041"/>
      <c r="AC37" s="1041"/>
      <c r="AD37" s="1041"/>
      <c r="AE37" s="1041"/>
      <c r="AF37" s="1041"/>
      <c r="AG37" s="1041"/>
      <c r="AH37" s="1041"/>
      <c r="AJ37" s="1034"/>
      <c r="AK37" s="1034"/>
      <c r="AL37" s="1034"/>
      <c r="AM37" s="1034"/>
      <c r="AN37" s="1034"/>
      <c r="AO37" s="1034"/>
      <c r="AP37" s="1034"/>
      <c r="AQ37" s="1034"/>
      <c r="AR37" s="1034"/>
    </row>
    <row r="38" spans="1:44" ht="20.25" customHeight="1">
      <c r="A38" s="1069"/>
      <c r="E38" s="963"/>
      <c r="G38" s="1074"/>
      <c r="H38" s="1074"/>
      <c r="I38" s="1074"/>
      <c r="J38" s="1074"/>
      <c r="K38" s="1074"/>
      <c r="L38" s="1074"/>
      <c r="M38" s="1067"/>
      <c r="Q38" s="963"/>
      <c r="S38" s="1076" t="s">
        <v>472</v>
      </c>
      <c r="T38" s="1076"/>
      <c r="U38" s="1076"/>
      <c r="V38" s="1076"/>
      <c r="W38" s="1076"/>
      <c r="X38" s="1076"/>
      <c r="Y38" s="1041"/>
      <c r="Z38" s="1041"/>
      <c r="AA38" s="1041"/>
      <c r="AB38" s="1041"/>
      <c r="AC38" s="1041"/>
      <c r="AD38" s="1041"/>
      <c r="AE38" s="1041"/>
      <c r="AF38" s="1041"/>
      <c r="AG38" s="1041"/>
      <c r="AH38" s="1041"/>
      <c r="AJ38" s="1034"/>
      <c r="AK38" s="1034"/>
      <c r="AL38" s="1034"/>
      <c r="AM38" s="1034"/>
      <c r="AN38" s="1034"/>
      <c r="AO38" s="1034"/>
      <c r="AP38" s="1034"/>
      <c r="AQ38" s="1034"/>
      <c r="AR38" s="1034"/>
    </row>
    <row r="39" spans="1:44" ht="20.25" customHeight="1">
      <c r="A39" s="1069"/>
      <c r="E39" s="963"/>
      <c r="F39" s="963"/>
      <c r="G39" s="1074"/>
      <c r="H39" s="1074"/>
      <c r="I39" s="1074"/>
      <c r="J39" s="1074"/>
      <c r="K39" s="1074"/>
      <c r="L39" s="1074"/>
      <c r="M39" s="978"/>
      <c r="Q39" s="963"/>
      <c r="S39" s="1076"/>
      <c r="T39" s="1076"/>
      <c r="U39" s="1076"/>
      <c r="V39" s="1076"/>
      <c r="W39" s="1076"/>
      <c r="X39" s="1076"/>
      <c r="Y39" s="1041"/>
      <c r="Z39" s="1041"/>
      <c r="AA39" s="1041"/>
      <c r="AB39" s="1041"/>
      <c r="AC39" s="1041"/>
      <c r="AD39" s="1041"/>
      <c r="AE39" s="1041"/>
      <c r="AF39" s="1041"/>
      <c r="AG39" s="1041"/>
      <c r="AH39" s="1041"/>
      <c r="AJ39" s="1034"/>
      <c r="AK39" s="1034"/>
      <c r="AL39" s="1034"/>
      <c r="AM39" s="1034"/>
      <c r="AN39" s="1034"/>
      <c r="AO39" s="1034"/>
      <c r="AP39" s="1034"/>
      <c r="AQ39" s="1034"/>
      <c r="AR39" s="1034"/>
    </row>
    <row r="40" spans="1:44" ht="20.25" customHeight="1">
      <c r="A40" s="1069"/>
      <c r="E40" s="963"/>
      <c r="F40" s="963"/>
      <c r="G40" s="1074"/>
      <c r="H40" s="1074"/>
      <c r="I40" s="1074"/>
      <c r="J40" s="1074"/>
      <c r="K40" s="1074"/>
      <c r="L40" s="1074"/>
      <c r="M40" s="1067"/>
      <c r="Q40" s="963"/>
      <c r="S40" s="1076"/>
      <c r="T40" s="1076"/>
      <c r="U40" s="1076"/>
      <c r="V40" s="1076"/>
      <c r="W40" s="1076"/>
      <c r="X40" s="1076"/>
      <c r="Y40" s="1041"/>
      <c r="Z40" s="1041"/>
      <c r="AA40" s="1041"/>
      <c r="AB40" s="1041"/>
      <c r="AC40" s="1041"/>
      <c r="AD40" s="1041"/>
      <c r="AE40" s="1041"/>
      <c r="AF40" s="1041"/>
      <c r="AG40" s="1041"/>
      <c r="AH40" s="1041"/>
      <c r="AJ40" s="1034"/>
      <c r="AK40" s="1034"/>
      <c r="AL40" s="1034"/>
      <c r="AM40" s="1034"/>
      <c r="AN40" s="1034"/>
      <c r="AO40" s="1034"/>
      <c r="AP40" s="1034"/>
      <c r="AQ40" s="1034"/>
      <c r="AR40" s="1034"/>
    </row>
    <row r="41" spans="1:44" ht="23.45" customHeight="1">
      <c r="A41" s="1069"/>
      <c r="E41" s="963"/>
      <c r="F41" s="963"/>
      <c r="G41" s="1062" t="s">
        <v>473</v>
      </c>
      <c r="H41" s="1062"/>
      <c r="I41" s="1062"/>
      <c r="J41" s="1062"/>
      <c r="K41" s="1062"/>
      <c r="L41" s="1062"/>
      <c r="M41" s="1067"/>
      <c r="S41" s="1076"/>
      <c r="T41" s="1076"/>
      <c r="U41" s="1076"/>
      <c r="V41" s="1076"/>
      <c r="W41" s="1076"/>
      <c r="X41" s="1076"/>
      <c r="Y41" s="1041"/>
      <c r="Z41" s="1041"/>
      <c r="AA41" s="1041"/>
      <c r="AB41" s="1041"/>
      <c r="AC41" s="1041"/>
      <c r="AD41" s="1041"/>
      <c r="AE41" s="1041"/>
      <c r="AF41" s="1041"/>
      <c r="AG41" s="1041"/>
      <c r="AH41" s="1041"/>
      <c r="AJ41" s="1034"/>
      <c r="AK41" s="1034"/>
      <c r="AL41" s="1034"/>
      <c r="AM41" s="1034"/>
      <c r="AN41" s="1034"/>
      <c r="AO41" s="1034"/>
      <c r="AP41" s="1034"/>
      <c r="AQ41" s="1034"/>
      <c r="AR41" s="1034"/>
    </row>
    <row r="42" spans="1:44" ht="23.45" customHeight="1">
      <c r="A42" s="1069"/>
      <c r="F42" s="963"/>
      <c r="G42" s="1062"/>
      <c r="H42" s="1062"/>
      <c r="I42" s="1062"/>
      <c r="J42" s="1062"/>
      <c r="K42" s="1062"/>
      <c r="L42" s="1062"/>
      <c r="M42" s="1067"/>
      <c r="O42" s="917" t="s">
        <v>474</v>
      </c>
      <c r="Y42" s="1041"/>
      <c r="Z42" s="1041"/>
      <c r="AA42" s="1041"/>
      <c r="AB42" s="1041"/>
      <c r="AC42" s="1041"/>
      <c r="AD42" s="1041"/>
      <c r="AE42" s="1041"/>
      <c r="AF42" s="1041"/>
      <c r="AG42" s="1041"/>
      <c r="AH42" s="1041"/>
      <c r="AJ42" s="1034"/>
      <c r="AK42" s="1034"/>
      <c r="AL42" s="1034"/>
      <c r="AM42" s="1034"/>
      <c r="AN42" s="1034"/>
      <c r="AO42" s="1034"/>
      <c r="AP42" s="1034"/>
      <c r="AQ42" s="1034"/>
      <c r="AR42" s="1034"/>
    </row>
    <row r="43" spans="1:44" ht="23.45" customHeight="1">
      <c r="A43" s="1069"/>
      <c r="E43" s="963"/>
      <c r="G43" s="1062"/>
      <c r="H43" s="1062"/>
      <c r="I43" s="1062"/>
      <c r="J43" s="1062"/>
      <c r="K43" s="1062"/>
      <c r="L43" s="1062"/>
      <c r="M43" s="1067"/>
      <c r="Y43" s="1041"/>
      <c r="Z43" s="1041"/>
      <c r="AA43" s="1041"/>
      <c r="AB43" s="1041"/>
      <c r="AC43" s="1041"/>
      <c r="AD43" s="1041"/>
      <c r="AE43" s="1041"/>
      <c r="AF43" s="1041"/>
      <c r="AG43" s="1041"/>
      <c r="AH43" s="1041"/>
    </row>
    <row r="44" spans="1:44" ht="19.5">
      <c r="A44" s="1069"/>
      <c r="C44" s="917" t="s">
        <v>474</v>
      </c>
      <c r="E44" s="963"/>
      <c r="G44" s="1077"/>
      <c r="H44" s="1077"/>
      <c r="I44" s="1077"/>
      <c r="J44" s="1077"/>
      <c r="K44" s="1077"/>
      <c r="L44" s="1077"/>
      <c r="M44" s="1078"/>
      <c r="Y44" s="1041"/>
      <c r="Z44" s="1041"/>
      <c r="AA44" s="1041"/>
      <c r="AB44" s="1041"/>
      <c r="AC44" s="1041"/>
      <c r="AD44" s="1041"/>
      <c r="AE44" s="1041"/>
      <c r="AF44" s="1041"/>
      <c r="AG44" s="1041"/>
      <c r="AH44" s="1041"/>
    </row>
    <row r="45" spans="1:44" ht="20.25" customHeight="1">
      <c r="A45" s="1079"/>
      <c r="L45" s="1080"/>
      <c r="N45" s="982" t="s">
        <v>475</v>
      </c>
      <c r="Y45" s="1041"/>
      <c r="Z45" s="1041"/>
      <c r="AA45" s="1041"/>
      <c r="AB45" s="1041"/>
      <c r="AC45" s="1041"/>
      <c r="AD45" s="1041"/>
      <c r="AE45" s="1041"/>
      <c r="AF45" s="1041"/>
      <c r="AG45" s="1041"/>
      <c r="AH45" s="1041"/>
      <c r="AO45" s="1069"/>
    </row>
    <row r="46" spans="1:44" ht="19.5">
      <c r="A46" s="991"/>
      <c r="C46" s="917" t="s">
        <v>476</v>
      </c>
      <c r="N46" s="982" t="s">
        <v>477</v>
      </c>
      <c r="Y46" s="1041"/>
      <c r="Z46" s="1041"/>
      <c r="AA46" s="1041"/>
      <c r="AB46" s="1041"/>
      <c r="AC46" s="1041"/>
      <c r="AD46" s="1041"/>
      <c r="AE46" s="1041"/>
      <c r="AF46" s="1041"/>
      <c r="AG46" s="1041"/>
      <c r="AH46" s="1041"/>
    </row>
    <row r="47" spans="1:44">
      <c r="A47" s="991"/>
      <c r="C47" s="917" t="s">
        <v>478</v>
      </c>
      <c r="Y47" s="1041"/>
      <c r="Z47" s="1041"/>
      <c r="AA47" s="1041"/>
      <c r="AB47" s="1041"/>
      <c r="AC47" s="1041"/>
      <c r="AD47" s="1041"/>
      <c r="AE47" s="1041"/>
      <c r="AF47" s="1041"/>
      <c r="AG47" s="1041"/>
      <c r="AH47" s="1041"/>
      <c r="AJ47" s="1081"/>
    </row>
    <row r="48" spans="1:44">
      <c r="A48" s="991"/>
      <c r="Y48" s="1041"/>
      <c r="Z48" s="1041"/>
      <c r="AA48" s="1041"/>
      <c r="AB48" s="1041"/>
      <c r="AC48" s="1041"/>
      <c r="AD48" s="1041"/>
      <c r="AE48" s="1041"/>
      <c r="AF48" s="1041"/>
      <c r="AG48" s="1041"/>
      <c r="AH48" s="1041"/>
    </row>
    <row r="49" spans="1:1">
      <c r="A49" s="958"/>
    </row>
    <row r="50" spans="1:1">
      <c r="A50" s="958"/>
    </row>
  </sheetData>
  <mergeCells count="59">
    <mergeCell ref="G33:L34"/>
    <mergeCell ref="S33:X36"/>
    <mergeCell ref="G36:L40"/>
    <mergeCell ref="S38:X41"/>
    <mergeCell ref="G41:L43"/>
    <mergeCell ref="AJ21:AR21"/>
    <mergeCell ref="G23:L25"/>
    <mergeCell ref="S23:X26"/>
    <mergeCell ref="Y24:AD24"/>
    <mergeCell ref="AJ24:AL25"/>
    <mergeCell ref="G26:L31"/>
    <mergeCell ref="AJ26:AL27"/>
    <mergeCell ref="S27:X31"/>
    <mergeCell ref="B20:D21"/>
    <mergeCell ref="E20:L21"/>
    <mergeCell ref="N20:P21"/>
    <mergeCell ref="Q20:X21"/>
    <mergeCell ref="Y20:AH20"/>
    <mergeCell ref="Y21:AH21"/>
    <mergeCell ref="AJ17:AR17"/>
    <mergeCell ref="Y18:AB19"/>
    <mergeCell ref="AC18:AH19"/>
    <mergeCell ref="AJ18:AM18"/>
    <mergeCell ref="B19:D19"/>
    <mergeCell ref="E19:L19"/>
    <mergeCell ref="N19:P19"/>
    <mergeCell ref="Q19:X19"/>
    <mergeCell ref="AJ19:AR19"/>
    <mergeCell ref="B16:E16"/>
    <mergeCell ref="F16:L16"/>
    <mergeCell ref="Q16:W16"/>
    <mergeCell ref="Y16:AB17"/>
    <mergeCell ref="AC16:AH17"/>
    <mergeCell ref="B17:D18"/>
    <mergeCell ref="E17:L18"/>
    <mergeCell ref="N17:P18"/>
    <mergeCell ref="Q17:X18"/>
    <mergeCell ref="B11:L14"/>
    <mergeCell ref="N11:X14"/>
    <mergeCell ref="AJ11:AS13"/>
    <mergeCell ref="Y12:AB12"/>
    <mergeCell ref="Y14:AB14"/>
    <mergeCell ref="AC14:AH14"/>
    <mergeCell ref="B5:L7"/>
    <mergeCell ref="N5:X7"/>
    <mergeCell ref="AJ6:AS7"/>
    <mergeCell ref="B8:L9"/>
    <mergeCell ref="N8:X9"/>
    <mergeCell ref="AJ8:AS10"/>
    <mergeCell ref="B1:L2"/>
    <mergeCell ref="N1:X2"/>
    <mergeCell ref="Y1:AH2"/>
    <mergeCell ref="AJ1:AS2"/>
    <mergeCell ref="I3:L3"/>
    <mergeCell ref="V3:X3"/>
    <mergeCell ref="Y3:AH9"/>
    <mergeCell ref="H4:L4"/>
    <mergeCell ref="T4:X4"/>
    <mergeCell ref="AJ4:AS5"/>
  </mergeCells>
  <phoneticPr fontId="12"/>
  <printOptions horizontalCentered="1"/>
  <pageMargins left="0.47244094488188981" right="0.23622047244094491" top="0.62992125984251968" bottom="0.23622047244094491" header="0.31496062992125984" footer="0.31496062992125984"/>
  <pageSetup paperSize="9" scale="71" orientation="portrait" r:id="rId1"/>
  <colBreaks count="2" manualBreakCount="2">
    <brk id="12" max="47" man="1"/>
    <brk id="24"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xdr:row>
                    <xdr:rowOff>152400</xdr:rowOff>
                  </from>
                  <to>
                    <xdr:col>1</xdr:col>
                    <xdr:colOff>352425</xdr:colOff>
                    <xdr:row>3</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0</xdr:colOff>
                    <xdr:row>2</xdr:row>
                    <xdr:rowOff>152400</xdr:rowOff>
                  </from>
                  <to>
                    <xdr:col>2</xdr:col>
                    <xdr:colOff>28575</xdr:colOff>
                    <xdr:row>3</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9CB6-D8DE-4A6A-ABEB-A0C453F3AC57}">
  <sheetPr codeName="Sheet2">
    <pageSetUpPr fitToPage="1"/>
  </sheetPr>
  <dimension ref="A1:U45"/>
  <sheetViews>
    <sheetView showGridLines="0" view="pageBreakPreview" topLeftCell="A22" zoomScaleNormal="100" zoomScaleSheetLayoutView="100" workbookViewId="0">
      <selection activeCell="W1" sqref="W1:AV1"/>
    </sheetView>
  </sheetViews>
  <sheetFormatPr defaultColWidth="4" defaultRowHeight="21" customHeight="1"/>
  <cols>
    <col min="1" max="1" width="4" style="45"/>
    <col min="2" max="7" width="4" style="37"/>
    <col min="8" max="10" width="5" style="45" customWidth="1"/>
    <col min="11" max="16384" width="4" style="37"/>
  </cols>
  <sheetData>
    <row r="1" spans="1:21" ht="21" customHeight="1">
      <c r="A1" s="444" t="s">
        <v>25</v>
      </c>
      <c r="B1" s="444"/>
      <c r="C1" s="444"/>
      <c r="D1" s="444"/>
      <c r="E1" s="444"/>
      <c r="F1" s="444"/>
      <c r="G1" s="444"/>
      <c r="H1" s="377"/>
      <c r="I1" s="378"/>
      <c r="J1" s="378"/>
      <c r="K1" s="378"/>
      <c r="L1" s="378"/>
      <c r="M1" s="378"/>
      <c r="N1" s="378"/>
      <c r="O1" s="378"/>
      <c r="P1" s="378"/>
      <c r="Q1" s="378"/>
      <c r="R1" s="378"/>
      <c r="S1" s="378"/>
      <c r="T1" s="378"/>
      <c r="U1" s="379"/>
    </row>
    <row r="2" spans="1:21" ht="21" customHeight="1">
      <c r="A2" s="383" t="s">
        <v>125</v>
      </c>
      <c r="B2" s="383"/>
      <c r="C2" s="383"/>
      <c r="D2" s="383"/>
      <c r="E2" s="383"/>
      <c r="F2" s="383"/>
      <c r="G2" s="383"/>
      <c r="H2" s="383"/>
      <c r="I2" s="383"/>
      <c r="J2" s="383"/>
      <c r="K2" s="383"/>
      <c r="L2" s="383"/>
      <c r="M2" s="383"/>
      <c r="N2" s="383"/>
      <c r="O2" s="383"/>
      <c r="P2" s="383"/>
      <c r="Q2" s="383"/>
      <c r="R2" s="383"/>
      <c r="S2" s="383"/>
      <c r="T2" s="383"/>
      <c r="U2" s="383"/>
    </row>
    <row r="3" spans="1:21" s="38" customFormat="1" ht="21" customHeight="1">
      <c r="A3" s="445" t="s">
        <v>23</v>
      </c>
      <c r="B3" s="446"/>
      <c r="C3" s="446"/>
      <c r="D3" s="446"/>
      <c r="E3" s="446"/>
      <c r="F3" s="446"/>
      <c r="G3" s="447"/>
      <c r="H3" s="377"/>
      <c r="I3" s="378"/>
      <c r="J3" s="378"/>
      <c r="K3" s="378"/>
      <c r="L3" s="378"/>
      <c r="M3" s="378"/>
      <c r="N3" s="378"/>
      <c r="O3" s="378"/>
      <c r="P3" s="378"/>
      <c r="Q3" s="378"/>
      <c r="R3" s="378"/>
      <c r="S3" s="378"/>
      <c r="T3" s="378"/>
      <c r="U3" s="379"/>
    </row>
    <row r="4" spans="1:21" s="38" customFormat="1" ht="21" customHeight="1">
      <c r="A4" s="448" t="s">
        <v>22</v>
      </c>
      <c r="B4" s="449"/>
      <c r="C4" s="449"/>
      <c r="D4" s="449"/>
      <c r="E4" s="449"/>
      <c r="F4" s="449"/>
      <c r="G4" s="450"/>
      <c r="H4" s="451" t="s">
        <v>24</v>
      </c>
      <c r="I4" s="452"/>
      <c r="J4" s="452"/>
      <c r="K4" s="452"/>
      <c r="L4" s="452"/>
      <c r="M4" s="452"/>
      <c r="N4" s="452"/>
      <c r="O4" s="452"/>
      <c r="P4" s="452"/>
      <c r="Q4" s="452"/>
      <c r="R4" s="452"/>
      <c r="S4" s="452"/>
      <c r="T4" s="452"/>
      <c r="U4" s="453"/>
    </row>
    <row r="5" spans="1:21" s="38" customFormat="1" ht="21" customHeight="1">
      <c r="A5" s="39"/>
      <c r="B5" s="39"/>
      <c r="C5" s="39"/>
      <c r="D5" s="39"/>
      <c r="E5" s="39"/>
      <c r="F5" s="39"/>
      <c r="G5" s="39"/>
      <c r="H5" s="40"/>
      <c r="I5" s="40"/>
      <c r="J5" s="40"/>
      <c r="K5" s="40"/>
      <c r="L5" s="40"/>
      <c r="M5" s="40"/>
      <c r="N5" s="40"/>
    </row>
    <row r="6" spans="1:21" s="38" customFormat="1" ht="21" customHeight="1">
      <c r="A6" s="442" t="s">
        <v>134</v>
      </c>
      <c r="B6" s="442"/>
      <c r="C6" s="442"/>
      <c r="D6" s="442"/>
      <c r="E6" s="442"/>
      <c r="F6" s="442"/>
      <c r="G6" s="442"/>
      <c r="H6" s="442"/>
      <c r="I6" s="442"/>
      <c r="J6" s="442"/>
      <c r="K6" s="442"/>
      <c r="L6" s="442"/>
      <c r="M6" s="442"/>
      <c r="N6" s="442"/>
      <c r="O6" s="442"/>
      <c r="P6" s="442"/>
      <c r="Q6" s="442"/>
      <c r="R6" s="442"/>
      <c r="S6" s="442"/>
      <c r="T6" s="442"/>
      <c r="U6" s="442"/>
    </row>
    <row r="7" spans="1:21" s="38" customFormat="1" ht="21" customHeight="1">
      <c r="A7" s="36"/>
      <c r="B7" s="36"/>
      <c r="C7" s="36"/>
      <c r="D7" s="36"/>
      <c r="E7" s="36"/>
      <c r="F7" s="36"/>
      <c r="G7" s="36"/>
      <c r="H7" s="36"/>
      <c r="I7" s="36"/>
      <c r="J7" s="36"/>
      <c r="K7" s="36"/>
      <c r="L7" s="36"/>
      <c r="M7" s="36"/>
      <c r="N7" s="36"/>
      <c r="O7" s="36"/>
      <c r="P7" s="36"/>
      <c r="Q7" s="36"/>
      <c r="R7" s="36"/>
      <c r="S7" s="36"/>
      <c r="T7" s="36"/>
      <c r="U7" s="36"/>
    </row>
    <row r="8" spans="1:21" s="38" customFormat="1" ht="21" customHeight="1">
      <c r="A8" s="39"/>
      <c r="B8" s="39"/>
      <c r="C8" s="39"/>
      <c r="D8" s="39"/>
      <c r="E8" s="39"/>
      <c r="F8" s="39"/>
      <c r="G8" s="39"/>
      <c r="H8" s="40"/>
      <c r="I8" s="40"/>
      <c r="J8" s="40"/>
      <c r="K8" s="40"/>
      <c r="L8" s="40"/>
      <c r="M8" s="40"/>
      <c r="O8" s="40" t="s">
        <v>130</v>
      </c>
      <c r="Q8" s="40" t="s">
        <v>131</v>
      </c>
      <c r="R8" s="40"/>
      <c r="S8" s="40" t="s">
        <v>132</v>
      </c>
      <c r="T8" s="40"/>
      <c r="U8" s="40" t="s">
        <v>133</v>
      </c>
    </row>
    <row r="9" spans="1:21" s="38" customFormat="1" ht="21" customHeight="1">
      <c r="A9" s="39"/>
      <c r="B9" s="39"/>
      <c r="C9" s="39"/>
      <c r="D9" s="39"/>
      <c r="E9" s="39"/>
      <c r="F9" s="39"/>
      <c r="G9" s="39"/>
      <c r="H9" s="40"/>
      <c r="I9" s="40"/>
      <c r="J9" s="40"/>
      <c r="K9" s="40"/>
      <c r="L9" s="40"/>
      <c r="M9" s="40"/>
      <c r="O9" s="40"/>
      <c r="Q9" s="40"/>
      <c r="R9" s="40"/>
      <c r="S9" s="40"/>
      <c r="T9" s="40"/>
      <c r="U9" s="40"/>
    </row>
    <row r="10" spans="1:21" s="38" customFormat="1" ht="21" customHeight="1">
      <c r="A10" s="39"/>
      <c r="B10" s="39"/>
      <c r="C10" s="39"/>
      <c r="D10" s="39"/>
      <c r="E10" s="39"/>
      <c r="F10" s="39"/>
      <c r="G10" s="39"/>
      <c r="H10" s="40"/>
      <c r="I10" s="40"/>
      <c r="J10" s="40"/>
      <c r="K10" s="40"/>
      <c r="L10" s="40"/>
      <c r="M10" s="40"/>
      <c r="O10" s="42" t="s">
        <v>135</v>
      </c>
      <c r="P10" s="42"/>
      <c r="Q10" s="42"/>
      <c r="R10" s="42"/>
      <c r="S10" s="42"/>
      <c r="T10" s="42"/>
      <c r="U10" s="42"/>
    </row>
    <row r="11" spans="1:21" s="38" customFormat="1" ht="21" customHeight="1">
      <c r="A11" s="41"/>
      <c r="B11" s="41"/>
      <c r="C11" s="41"/>
      <c r="D11" s="41"/>
      <c r="E11" s="41"/>
      <c r="F11" s="41"/>
      <c r="G11" s="41"/>
      <c r="H11" s="42"/>
      <c r="I11" s="42"/>
      <c r="J11" s="42"/>
      <c r="K11" s="42"/>
      <c r="L11" s="42"/>
      <c r="M11" s="42"/>
      <c r="N11" s="42"/>
      <c r="O11" s="42"/>
      <c r="P11" s="42"/>
      <c r="Q11" s="42"/>
      <c r="R11" s="42"/>
      <c r="S11" s="42"/>
      <c r="T11" s="42"/>
      <c r="U11" s="42"/>
    </row>
    <row r="12" spans="1:21" ht="21" customHeight="1">
      <c r="A12" s="443" t="s">
        <v>136</v>
      </c>
      <c r="B12" s="443"/>
      <c r="C12" s="443"/>
      <c r="D12" s="443"/>
      <c r="E12" s="6" t="s">
        <v>137</v>
      </c>
      <c r="F12" s="443" t="s">
        <v>38</v>
      </c>
      <c r="G12" s="443"/>
      <c r="H12" s="443" t="s">
        <v>136</v>
      </c>
      <c r="I12" s="443"/>
      <c r="J12" s="443"/>
      <c r="K12" s="443"/>
      <c r="L12" s="6" t="s">
        <v>137</v>
      </c>
      <c r="M12" s="443" t="s">
        <v>38</v>
      </c>
      <c r="N12" s="443"/>
      <c r="O12" s="443" t="s">
        <v>136</v>
      </c>
      <c r="P12" s="443"/>
      <c r="Q12" s="443"/>
      <c r="R12" s="443"/>
      <c r="S12" s="6" t="s">
        <v>137</v>
      </c>
      <c r="T12" s="443" t="s">
        <v>38</v>
      </c>
      <c r="U12" s="443"/>
    </row>
    <row r="13" spans="1:21" s="35" customFormat="1" ht="21" customHeight="1">
      <c r="A13" s="441" t="s">
        <v>126</v>
      </c>
      <c r="B13" s="441"/>
      <c r="C13" s="441"/>
      <c r="D13" s="441"/>
      <c r="E13" s="46"/>
      <c r="F13" s="439"/>
      <c r="G13" s="440"/>
      <c r="H13" s="441" t="s">
        <v>148</v>
      </c>
      <c r="I13" s="441"/>
      <c r="J13" s="441"/>
      <c r="K13" s="441"/>
      <c r="L13" s="46"/>
      <c r="M13" s="439"/>
      <c r="N13" s="440"/>
      <c r="O13" s="441" t="s">
        <v>162</v>
      </c>
      <c r="P13" s="441"/>
      <c r="Q13" s="441"/>
      <c r="R13" s="441"/>
      <c r="S13" s="46"/>
      <c r="T13" s="439"/>
      <c r="U13" s="440"/>
    </row>
    <row r="14" spans="1:21" s="35" customFormat="1" ht="21" customHeight="1">
      <c r="A14" s="441" t="s">
        <v>127</v>
      </c>
      <c r="B14" s="441"/>
      <c r="C14" s="441"/>
      <c r="D14" s="441"/>
      <c r="E14" s="46"/>
      <c r="F14" s="439"/>
      <c r="G14" s="440"/>
      <c r="H14" s="441" t="s">
        <v>149</v>
      </c>
      <c r="I14" s="441"/>
      <c r="J14" s="441"/>
      <c r="K14" s="441"/>
      <c r="L14" s="46"/>
      <c r="M14" s="439"/>
      <c r="N14" s="440"/>
      <c r="O14" s="441" t="s">
        <v>163</v>
      </c>
      <c r="P14" s="441"/>
      <c r="Q14" s="441"/>
      <c r="R14" s="441"/>
      <c r="S14" s="46"/>
      <c r="T14" s="439"/>
      <c r="U14" s="440"/>
    </row>
    <row r="15" spans="1:21" s="35" customFormat="1" ht="21" customHeight="1">
      <c r="A15" s="441" t="s">
        <v>128</v>
      </c>
      <c r="B15" s="441"/>
      <c r="C15" s="441"/>
      <c r="D15" s="441"/>
      <c r="E15" s="46"/>
      <c r="F15" s="439"/>
      <c r="G15" s="440"/>
      <c r="H15" s="441" t="s">
        <v>150</v>
      </c>
      <c r="I15" s="441"/>
      <c r="J15" s="441"/>
      <c r="K15" s="441"/>
      <c r="L15" s="46"/>
      <c r="M15" s="439"/>
      <c r="N15" s="440"/>
      <c r="O15" s="441" t="s">
        <v>164</v>
      </c>
      <c r="P15" s="441"/>
      <c r="Q15" s="441"/>
      <c r="R15" s="441"/>
      <c r="S15" s="46"/>
      <c r="T15" s="439"/>
      <c r="U15" s="440"/>
    </row>
    <row r="16" spans="1:21" s="35" customFormat="1" ht="21" customHeight="1">
      <c r="A16" s="441" t="s">
        <v>129</v>
      </c>
      <c r="B16" s="441"/>
      <c r="C16" s="441"/>
      <c r="D16" s="441"/>
      <c r="E16" s="46"/>
      <c r="F16" s="439"/>
      <c r="G16" s="440"/>
      <c r="H16" s="441" t="s">
        <v>151</v>
      </c>
      <c r="I16" s="441"/>
      <c r="J16" s="441"/>
      <c r="K16" s="441"/>
      <c r="L16" s="46"/>
      <c r="M16" s="439"/>
      <c r="N16" s="440"/>
      <c r="O16" s="441" t="s">
        <v>165</v>
      </c>
      <c r="P16" s="441"/>
      <c r="Q16" s="441"/>
      <c r="R16" s="441"/>
      <c r="S16" s="46"/>
      <c r="T16" s="439"/>
      <c r="U16" s="440"/>
    </row>
    <row r="17" spans="1:21" s="35" customFormat="1" ht="21" customHeight="1">
      <c r="A17" s="441" t="s">
        <v>138</v>
      </c>
      <c r="B17" s="441"/>
      <c r="C17" s="441"/>
      <c r="D17" s="441"/>
      <c r="E17" s="46"/>
      <c r="F17" s="439"/>
      <c r="G17" s="440"/>
      <c r="H17" s="441" t="s">
        <v>152</v>
      </c>
      <c r="I17" s="441"/>
      <c r="J17" s="441"/>
      <c r="K17" s="441"/>
      <c r="L17" s="46"/>
      <c r="M17" s="439"/>
      <c r="N17" s="440"/>
      <c r="O17" s="441" t="s">
        <v>166</v>
      </c>
      <c r="P17" s="441"/>
      <c r="Q17" s="441"/>
      <c r="R17" s="441"/>
      <c r="S17" s="46"/>
      <c r="T17" s="439"/>
      <c r="U17" s="440"/>
    </row>
    <row r="18" spans="1:21" s="43" customFormat="1" ht="21" customHeight="1">
      <c r="A18" s="441" t="s">
        <v>139</v>
      </c>
      <c r="B18" s="441"/>
      <c r="C18" s="441"/>
      <c r="D18" s="441"/>
      <c r="E18" s="46"/>
      <c r="F18" s="439"/>
      <c r="G18" s="440"/>
      <c r="H18" s="441" t="s">
        <v>153</v>
      </c>
      <c r="I18" s="441"/>
      <c r="J18" s="441"/>
      <c r="K18" s="441"/>
      <c r="L18" s="46"/>
      <c r="M18" s="439"/>
      <c r="N18" s="440"/>
      <c r="O18" s="441" t="s">
        <v>167</v>
      </c>
      <c r="P18" s="441"/>
      <c r="Q18" s="441"/>
      <c r="R18" s="441"/>
      <c r="S18" s="46"/>
      <c r="T18" s="439"/>
      <c r="U18" s="440"/>
    </row>
    <row r="19" spans="1:21" s="43" customFormat="1" ht="21" customHeight="1">
      <c r="A19" s="441" t="s">
        <v>140</v>
      </c>
      <c r="B19" s="441"/>
      <c r="C19" s="441"/>
      <c r="D19" s="441"/>
      <c r="E19" s="46"/>
      <c r="F19" s="439"/>
      <c r="G19" s="440"/>
      <c r="H19" s="441" t="s">
        <v>154</v>
      </c>
      <c r="I19" s="441"/>
      <c r="J19" s="441"/>
      <c r="K19" s="441"/>
      <c r="L19" s="46"/>
      <c r="M19" s="439"/>
      <c r="N19" s="440"/>
      <c r="O19" s="441"/>
      <c r="P19" s="441"/>
      <c r="Q19" s="441"/>
      <c r="R19" s="441"/>
      <c r="S19" s="46"/>
      <c r="T19" s="439"/>
      <c r="U19" s="440"/>
    </row>
    <row r="20" spans="1:21" s="43" customFormat="1" ht="21" customHeight="1">
      <c r="A20" s="441" t="s">
        <v>141</v>
      </c>
      <c r="B20" s="441"/>
      <c r="C20" s="441"/>
      <c r="D20" s="441"/>
      <c r="E20" s="46"/>
      <c r="F20" s="439"/>
      <c r="G20" s="440"/>
      <c r="H20" s="441" t="s">
        <v>155</v>
      </c>
      <c r="I20" s="441"/>
      <c r="J20" s="441"/>
      <c r="K20" s="441"/>
      <c r="L20" s="46"/>
      <c r="M20" s="439"/>
      <c r="N20" s="440"/>
      <c r="O20" s="441"/>
      <c r="P20" s="441"/>
      <c r="Q20" s="441"/>
      <c r="R20" s="441"/>
      <c r="S20" s="46"/>
      <c r="T20" s="439"/>
      <c r="U20" s="440"/>
    </row>
    <row r="21" spans="1:21" s="43" customFormat="1" ht="21" customHeight="1">
      <c r="A21" s="441" t="s">
        <v>142</v>
      </c>
      <c r="B21" s="441"/>
      <c r="C21" s="441"/>
      <c r="D21" s="441"/>
      <c r="E21" s="46"/>
      <c r="F21" s="439"/>
      <c r="G21" s="440"/>
      <c r="H21" s="441" t="s">
        <v>156</v>
      </c>
      <c r="I21" s="441"/>
      <c r="J21" s="441"/>
      <c r="K21" s="441"/>
      <c r="L21" s="46"/>
      <c r="M21" s="439"/>
      <c r="N21" s="440"/>
      <c r="O21" s="441"/>
      <c r="P21" s="441"/>
      <c r="Q21" s="441"/>
      <c r="R21" s="441"/>
      <c r="S21" s="46"/>
      <c r="T21" s="439"/>
      <c r="U21" s="440"/>
    </row>
    <row r="22" spans="1:21" s="43" customFormat="1" ht="21" customHeight="1">
      <c r="A22" s="441" t="s">
        <v>143</v>
      </c>
      <c r="B22" s="441"/>
      <c r="C22" s="441"/>
      <c r="D22" s="441"/>
      <c r="E22" s="46"/>
      <c r="F22" s="439"/>
      <c r="G22" s="440"/>
      <c r="H22" s="441" t="s">
        <v>157</v>
      </c>
      <c r="I22" s="441"/>
      <c r="J22" s="441"/>
      <c r="K22" s="441"/>
      <c r="L22" s="46"/>
      <c r="M22" s="439"/>
      <c r="N22" s="440"/>
      <c r="O22" s="441"/>
      <c r="P22" s="441"/>
      <c r="Q22" s="441"/>
      <c r="R22" s="441"/>
      <c r="S22" s="46"/>
      <c r="T22" s="439"/>
      <c r="U22" s="440"/>
    </row>
    <row r="23" spans="1:21" s="43" customFormat="1" ht="21" customHeight="1">
      <c r="A23" s="441" t="s">
        <v>144</v>
      </c>
      <c r="B23" s="441"/>
      <c r="C23" s="441"/>
      <c r="D23" s="441"/>
      <c r="E23" s="46"/>
      <c r="F23" s="439"/>
      <c r="G23" s="440"/>
      <c r="H23" s="441" t="s">
        <v>158</v>
      </c>
      <c r="I23" s="441"/>
      <c r="J23" s="441"/>
      <c r="K23" s="441"/>
      <c r="L23" s="46"/>
      <c r="M23" s="439"/>
      <c r="N23" s="440"/>
      <c r="O23" s="441"/>
      <c r="P23" s="441"/>
      <c r="Q23" s="441"/>
      <c r="R23" s="441"/>
      <c r="S23" s="46"/>
      <c r="T23" s="439"/>
      <c r="U23" s="440"/>
    </row>
    <row r="24" spans="1:21" s="43" customFormat="1" ht="21" customHeight="1">
      <c r="A24" s="441" t="s">
        <v>145</v>
      </c>
      <c r="B24" s="441"/>
      <c r="C24" s="441"/>
      <c r="D24" s="441"/>
      <c r="E24" s="46"/>
      <c r="F24" s="439"/>
      <c r="G24" s="440"/>
      <c r="H24" s="441" t="s">
        <v>159</v>
      </c>
      <c r="I24" s="441"/>
      <c r="J24" s="441"/>
      <c r="K24" s="441"/>
      <c r="L24" s="46"/>
      <c r="M24" s="439"/>
      <c r="N24" s="440"/>
      <c r="O24" s="441"/>
      <c r="P24" s="441"/>
      <c r="Q24" s="441"/>
      <c r="R24" s="441"/>
      <c r="S24" s="46"/>
      <c r="T24" s="439"/>
      <c r="U24" s="440"/>
    </row>
    <row r="25" spans="1:21" s="43" customFormat="1" ht="21" customHeight="1">
      <c r="A25" s="441" t="s">
        <v>146</v>
      </c>
      <c r="B25" s="441"/>
      <c r="C25" s="441"/>
      <c r="D25" s="441"/>
      <c r="E25" s="46"/>
      <c r="F25" s="439"/>
      <c r="G25" s="440"/>
      <c r="H25" s="441" t="s">
        <v>160</v>
      </c>
      <c r="I25" s="441"/>
      <c r="J25" s="441"/>
      <c r="K25" s="441"/>
      <c r="L25" s="46"/>
      <c r="M25" s="439"/>
      <c r="N25" s="440"/>
      <c r="O25" s="441"/>
      <c r="P25" s="441"/>
      <c r="Q25" s="441"/>
      <c r="R25" s="441"/>
      <c r="S25" s="46"/>
      <c r="T25" s="439"/>
      <c r="U25" s="440"/>
    </row>
    <row r="26" spans="1:21" s="43" customFormat="1" ht="21" customHeight="1">
      <c r="A26" s="441" t="s">
        <v>147</v>
      </c>
      <c r="B26" s="441"/>
      <c r="C26" s="441"/>
      <c r="D26" s="441"/>
      <c r="E26" s="46"/>
      <c r="F26" s="439"/>
      <c r="G26" s="440"/>
      <c r="H26" s="441" t="s">
        <v>161</v>
      </c>
      <c r="I26" s="441"/>
      <c r="J26" s="441"/>
      <c r="K26" s="441"/>
      <c r="L26" s="46"/>
      <c r="M26" s="439"/>
      <c r="N26" s="440"/>
      <c r="O26" s="441"/>
      <c r="P26" s="441"/>
      <c r="Q26" s="441"/>
      <c r="R26" s="441"/>
      <c r="S26" s="46"/>
      <c r="T26" s="439"/>
      <c r="U26" s="440"/>
    </row>
    <row r="27" spans="1:21" s="43" customFormat="1" ht="21" customHeight="1">
      <c r="A27" s="47"/>
      <c r="B27" s="47"/>
      <c r="C27" s="47"/>
      <c r="D27" s="47"/>
      <c r="E27" s="47"/>
      <c r="F27" s="7"/>
      <c r="G27" s="7"/>
      <c r="H27" s="47"/>
      <c r="I27" s="47"/>
      <c r="J27" s="47"/>
      <c r="K27" s="47"/>
      <c r="L27" s="47"/>
      <c r="M27" s="7"/>
      <c r="N27" s="7"/>
      <c r="O27" s="47"/>
      <c r="P27" s="47"/>
      <c r="Q27" s="47"/>
      <c r="R27" s="47"/>
      <c r="S27" s="47"/>
      <c r="T27" s="7"/>
      <c r="U27" s="7"/>
    </row>
    <row r="28" spans="1:21" s="43" customFormat="1" ht="21" customHeight="1">
      <c r="A28" s="47" t="s">
        <v>168</v>
      </c>
      <c r="B28" s="47"/>
      <c r="C28" s="47"/>
      <c r="D28" s="47"/>
      <c r="E28" s="47"/>
      <c r="F28" s="7"/>
      <c r="G28" s="7"/>
      <c r="H28" s="47"/>
      <c r="I28" s="47"/>
      <c r="J28" s="47"/>
      <c r="K28" s="47"/>
      <c r="L28" s="47"/>
      <c r="M28" s="7"/>
      <c r="N28" s="7"/>
      <c r="O28" s="47"/>
      <c r="P28" s="47"/>
      <c r="Q28" s="47"/>
      <c r="R28" s="47"/>
      <c r="S28" s="47"/>
      <c r="T28" s="7"/>
      <c r="U28" s="7"/>
    </row>
    <row r="29" spans="1:21" s="43" customFormat="1" ht="21" customHeight="1">
      <c r="A29" s="47" t="s">
        <v>169</v>
      </c>
      <c r="B29" s="47"/>
      <c r="C29" s="47"/>
      <c r="D29" s="47"/>
      <c r="E29" s="47"/>
      <c r="F29" s="7"/>
      <c r="G29" s="7"/>
      <c r="H29" s="47"/>
      <c r="I29" s="47"/>
      <c r="J29" s="47"/>
      <c r="K29" s="47"/>
      <c r="L29" s="47"/>
      <c r="M29" s="7"/>
      <c r="N29" s="7"/>
      <c r="O29" s="47"/>
      <c r="P29" s="47"/>
      <c r="Q29" s="47"/>
      <c r="R29" s="47"/>
      <c r="S29" s="47"/>
      <c r="T29" s="7"/>
      <c r="U29" s="7"/>
    </row>
    <row r="30" spans="1:21" s="43" customFormat="1" ht="21" customHeight="1">
      <c r="A30" s="47" t="s">
        <v>170</v>
      </c>
      <c r="B30" s="47"/>
      <c r="C30" s="47"/>
      <c r="D30" s="47"/>
      <c r="E30" s="47"/>
      <c r="F30" s="7"/>
      <c r="G30" s="7"/>
      <c r="H30" s="47"/>
      <c r="I30" s="47"/>
      <c r="J30" s="47"/>
      <c r="K30" s="47"/>
      <c r="L30" s="47"/>
      <c r="M30" s="7"/>
      <c r="N30" s="7"/>
      <c r="O30" s="47"/>
      <c r="P30" s="47"/>
      <c r="Q30" s="47"/>
      <c r="R30" s="47"/>
      <c r="S30" s="47"/>
      <c r="T30" s="7"/>
      <c r="U30" s="7"/>
    </row>
    <row r="31" spans="1:21" s="43" customFormat="1" ht="21" customHeight="1">
      <c r="A31" s="47" t="s">
        <v>171</v>
      </c>
      <c r="B31" s="47"/>
      <c r="C31" s="47"/>
      <c r="D31" s="47"/>
      <c r="E31" s="47"/>
      <c r="F31" s="7"/>
      <c r="G31" s="7"/>
      <c r="H31" s="47"/>
      <c r="I31" s="47"/>
      <c r="J31" s="47"/>
      <c r="K31" s="47"/>
      <c r="L31" s="47"/>
      <c r="M31" s="7"/>
      <c r="N31" s="7"/>
      <c r="O31" s="47"/>
      <c r="P31" s="47"/>
      <c r="Q31" s="47"/>
      <c r="R31" s="47"/>
      <c r="S31" s="47"/>
      <c r="T31" s="7"/>
      <c r="U31" s="7"/>
    </row>
    <row r="32" spans="1:21" s="43" customFormat="1" ht="21" customHeight="1">
      <c r="A32" s="47" t="s">
        <v>172</v>
      </c>
      <c r="B32" s="47"/>
      <c r="C32" s="47"/>
      <c r="D32" s="47"/>
      <c r="E32" s="47"/>
      <c r="F32" s="7"/>
      <c r="G32" s="7"/>
      <c r="H32" s="47"/>
      <c r="I32" s="47"/>
      <c r="J32" s="47"/>
      <c r="K32" s="47"/>
      <c r="L32" s="47"/>
      <c r="M32" s="7"/>
      <c r="N32" s="7"/>
      <c r="O32" s="47"/>
      <c r="P32" s="47"/>
      <c r="Q32" s="47"/>
      <c r="R32" s="47"/>
      <c r="S32" s="47"/>
      <c r="T32" s="7"/>
      <c r="U32" s="7"/>
    </row>
    <row r="33" spans="1:21" s="43" customFormat="1" ht="21" customHeight="1">
      <c r="A33" s="47" t="s">
        <v>173</v>
      </c>
      <c r="B33" s="47"/>
      <c r="C33" s="47"/>
      <c r="D33" s="47"/>
      <c r="E33" s="47"/>
      <c r="F33" s="7"/>
      <c r="G33" s="7"/>
      <c r="H33" s="47"/>
      <c r="I33" s="47"/>
      <c r="J33" s="47"/>
      <c r="K33" s="47"/>
      <c r="L33" s="47"/>
      <c r="M33" s="7"/>
      <c r="N33" s="7"/>
      <c r="O33" s="47"/>
      <c r="P33" s="47"/>
      <c r="Q33" s="47"/>
      <c r="R33" s="47"/>
      <c r="S33" s="47"/>
      <c r="T33" s="7"/>
      <c r="U33" s="7"/>
    </row>
    <row r="34" spans="1:21" s="43" customFormat="1" ht="21" customHeight="1">
      <c r="A34" s="47"/>
      <c r="B34" s="47"/>
      <c r="C34" s="47"/>
      <c r="D34" s="47"/>
      <c r="E34" s="47"/>
      <c r="F34" s="7"/>
      <c r="G34" s="7"/>
      <c r="H34" s="47"/>
      <c r="I34" s="47"/>
      <c r="J34" s="47"/>
      <c r="K34" s="47"/>
      <c r="L34" s="47"/>
      <c r="M34" s="7"/>
      <c r="N34" s="7"/>
      <c r="O34" s="47"/>
      <c r="P34" s="47"/>
      <c r="Q34" s="47"/>
      <c r="R34" s="47"/>
      <c r="S34" s="47" t="s">
        <v>175</v>
      </c>
      <c r="T34" s="7"/>
      <c r="U34" s="7"/>
    </row>
    <row r="35" spans="1:21" s="43" customFormat="1" ht="21" customHeight="1">
      <c r="A35" s="47"/>
      <c r="B35" s="47"/>
      <c r="C35" s="47"/>
      <c r="D35" s="47"/>
      <c r="E35" s="47"/>
      <c r="F35" s="7"/>
      <c r="G35" s="7"/>
      <c r="H35" s="47"/>
      <c r="I35" s="47"/>
      <c r="J35" s="47"/>
      <c r="K35" s="47"/>
      <c r="L35" s="47"/>
      <c r="M35" s="7"/>
      <c r="N35" s="7"/>
      <c r="O35" s="47"/>
      <c r="P35" s="47"/>
      <c r="Q35" s="47"/>
      <c r="R35" s="47"/>
      <c r="S35" s="47"/>
      <c r="T35" s="7"/>
      <c r="U35" s="7"/>
    </row>
    <row r="36" spans="1:21" s="43" customFormat="1" ht="21" customHeight="1">
      <c r="A36" s="47"/>
      <c r="B36" s="47"/>
      <c r="C36" s="47"/>
      <c r="D36" s="47"/>
      <c r="E36" s="47"/>
      <c r="F36" s="7"/>
      <c r="G36" s="7"/>
      <c r="H36" s="47"/>
      <c r="I36" s="47"/>
      <c r="J36" s="47"/>
      <c r="K36" s="47"/>
      <c r="L36" s="47"/>
      <c r="M36" s="7"/>
      <c r="N36" s="7"/>
      <c r="O36" s="40"/>
      <c r="P36" s="38"/>
      <c r="Q36" s="40"/>
      <c r="R36" s="40"/>
      <c r="S36" s="40"/>
      <c r="T36" s="40"/>
      <c r="U36" s="40"/>
    </row>
    <row r="37" spans="1:21" s="43" customFormat="1" ht="21" customHeight="1">
      <c r="A37" s="47"/>
      <c r="B37" s="47" t="s">
        <v>176</v>
      </c>
      <c r="C37" s="47"/>
      <c r="D37" s="47"/>
      <c r="E37" s="47"/>
      <c r="F37" s="7"/>
      <c r="G37" s="7"/>
      <c r="H37" s="47"/>
      <c r="I37" s="47"/>
      <c r="J37" s="47"/>
      <c r="K37" s="47"/>
      <c r="L37" s="47"/>
      <c r="M37" s="7"/>
      <c r="N37" s="7"/>
      <c r="O37" s="42" t="s">
        <v>174</v>
      </c>
      <c r="P37" s="42"/>
      <c r="Q37" s="42"/>
      <c r="R37" s="42"/>
      <c r="S37" s="42"/>
      <c r="T37" s="42"/>
      <c r="U37" s="42"/>
    </row>
    <row r="38" spans="1:21" s="43" customFormat="1" ht="21" customHeight="1">
      <c r="A38" s="47"/>
      <c r="B38" s="47"/>
      <c r="C38" s="47"/>
      <c r="D38" s="47"/>
      <c r="E38" s="47"/>
      <c r="F38" s="7"/>
      <c r="G38" s="7"/>
      <c r="H38" s="47"/>
      <c r="I38" s="47"/>
      <c r="J38" s="47"/>
      <c r="K38" s="47"/>
      <c r="L38" s="47"/>
      <c r="M38" s="7"/>
      <c r="N38" s="7"/>
      <c r="O38" s="47"/>
      <c r="P38" s="47"/>
      <c r="Q38" s="47"/>
      <c r="R38" s="47"/>
      <c r="S38" s="47"/>
      <c r="T38" s="7"/>
      <c r="U38" s="7"/>
    </row>
    <row r="39" spans="1:21" s="43" customFormat="1" ht="21" customHeight="1">
      <c r="E39" s="44"/>
      <c r="F39" s="44"/>
      <c r="G39" s="44"/>
      <c r="H39" s="44"/>
      <c r="I39" s="44"/>
      <c r="J39" s="44"/>
      <c r="K39" s="44"/>
      <c r="L39" s="44"/>
      <c r="M39" s="44"/>
      <c r="N39" s="44"/>
      <c r="O39" s="44"/>
      <c r="P39" s="44"/>
      <c r="Q39" s="44"/>
    </row>
    <row r="40" spans="1:21" s="43" customFormat="1" ht="21" customHeight="1">
      <c r="E40" s="44"/>
      <c r="F40" s="44"/>
      <c r="G40" s="44"/>
      <c r="H40" s="44"/>
      <c r="I40" s="44"/>
      <c r="J40" s="44"/>
      <c r="K40" s="44"/>
      <c r="L40" s="44"/>
      <c r="M40" s="44"/>
      <c r="N40" s="44"/>
      <c r="O40" s="44"/>
      <c r="P40" s="44"/>
      <c r="Q40" s="44"/>
    </row>
    <row r="41" spans="1:21" s="43" customFormat="1" ht="21" customHeight="1">
      <c r="E41" s="44"/>
      <c r="F41" s="44"/>
      <c r="G41" s="44"/>
      <c r="H41" s="44"/>
      <c r="I41" s="44"/>
      <c r="J41" s="44"/>
      <c r="K41" s="44"/>
      <c r="L41" s="44"/>
      <c r="M41" s="44"/>
      <c r="N41" s="44"/>
      <c r="O41" s="44"/>
      <c r="P41" s="44"/>
      <c r="Q41" s="44"/>
    </row>
    <row r="42" spans="1:21" s="43" customFormat="1" ht="21" customHeight="1">
      <c r="E42" s="44"/>
      <c r="F42" s="44"/>
      <c r="G42" s="44"/>
      <c r="H42" s="44"/>
      <c r="I42" s="44"/>
      <c r="J42" s="44"/>
      <c r="K42" s="44"/>
      <c r="L42" s="44"/>
      <c r="M42" s="44"/>
      <c r="N42" s="44"/>
      <c r="O42" s="44"/>
      <c r="P42" s="44"/>
      <c r="Q42" s="44"/>
    </row>
    <row r="43" spans="1:21" s="43" customFormat="1" ht="21" customHeight="1">
      <c r="E43" s="44"/>
      <c r="F43" s="44"/>
      <c r="G43" s="44"/>
      <c r="H43" s="44"/>
      <c r="I43" s="44"/>
      <c r="J43" s="44"/>
      <c r="K43" s="44"/>
      <c r="L43" s="44"/>
      <c r="M43" s="44"/>
      <c r="N43" s="44"/>
      <c r="O43" s="44"/>
      <c r="P43" s="44"/>
      <c r="Q43" s="44"/>
    </row>
    <row r="44" spans="1:21" s="43" customFormat="1" ht="21" customHeight="1">
      <c r="E44" s="44"/>
      <c r="F44" s="44"/>
      <c r="G44" s="44"/>
      <c r="H44" s="44"/>
      <c r="I44" s="44"/>
      <c r="J44" s="44"/>
      <c r="K44" s="44"/>
      <c r="L44" s="44"/>
      <c r="M44" s="44"/>
      <c r="N44" s="44"/>
      <c r="O44" s="44"/>
      <c r="P44" s="44"/>
      <c r="Q44" s="44"/>
    </row>
    <row r="45" spans="1:21" s="43" customFormat="1" ht="21" customHeight="1">
      <c r="E45" s="44"/>
      <c r="F45" s="44"/>
      <c r="G45" s="44"/>
      <c r="H45" s="44"/>
      <c r="I45" s="44"/>
      <c r="J45" s="44"/>
      <c r="K45" s="44"/>
      <c r="L45" s="44"/>
      <c r="M45" s="44"/>
      <c r="N45" s="44"/>
      <c r="O45" s="44"/>
      <c r="P45" s="44"/>
      <c r="Q45" s="44"/>
    </row>
  </sheetData>
  <mergeCells count="98">
    <mergeCell ref="A1:G1"/>
    <mergeCell ref="A3:G3"/>
    <mergeCell ref="A4:G4"/>
    <mergeCell ref="H3:U3"/>
    <mergeCell ref="H1:U1"/>
    <mergeCell ref="A2:U2"/>
    <mergeCell ref="H4:U4"/>
    <mergeCell ref="A24:D24"/>
    <mergeCell ref="F23:G23"/>
    <mergeCell ref="F24:G24"/>
    <mergeCell ref="F26:G26"/>
    <mergeCell ref="A17:D17"/>
    <mergeCell ref="A21:D21"/>
    <mergeCell ref="F18:G18"/>
    <mergeCell ref="F22:G22"/>
    <mergeCell ref="A18:D18"/>
    <mergeCell ref="F21:G21"/>
    <mergeCell ref="A26:D26"/>
    <mergeCell ref="A23:D23"/>
    <mergeCell ref="O13:R13"/>
    <mergeCell ref="A14:D14"/>
    <mergeCell ref="H14:K14"/>
    <mergeCell ref="O14:R14"/>
    <mergeCell ref="H12:K12"/>
    <mergeCell ref="O12:R12"/>
    <mergeCell ref="A6:U6"/>
    <mergeCell ref="F12:G12"/>
    <mergeCell ref="M12:N12"/>
    <mergeCell ref="T12:U12"/>
    <mergeCell ref="H17:K17"/>
    <mergeCell ref="O17:R17"/>
    <mergeCell ref="A15:D15"/>
    <mergeCell ref="H15:K15"/>
    <mergeCell ref="O15:R15"/>
    <mergeCell ref="A16:D16"/>
    <mergeCell ref="H16:K16"/>
    <mergeCell ref="O16:R16"/>
    <mergeCell ref="A12:D12"/>
    <mergeCell ref="A13:D13"/>
    <mergeCell ref="H13:K13"/>
    <mergeCell ref="M16:N16"/>
    <mergeCell ref="H18:K18"/>
    <mergeCell ref="O18:R18"/>
    <mergeCell ref="A19:D19"/>
    <mergeCell ref="H19:K19"/>
    <mergeCell ref="F20:G20"/>
    <mergeCell ref="A20:D20"/>
    <mergeCell ref="H21:K21"/>
    <mergeCell ref="O21:R21"/>
    <mergeCell ref="A22:D22"/>
    <mergeCell ref="H22:K22"/>
    <mergeCell ref="O22:R22"/>
    <mergeCell ref="H26:K26"/>
    <mergeCell ref="O26:R26"/>
    <mergeCell ref="F13:G13"/>
    <mergeCell ref="F14:G14"/>
    <mergeCell ref="F15:G15"/>
    <mergeCell ref="F16:G16"/>
    <mergeCell ref="F17:G17"/>
    <mergeCell ref="O19:R19"/>
    <mergeCell ref="H20:K20"/>
    <mergeCell ref="O20:R20"/>
    <mergeCell ref="H23:K23"/>
    <mergeCell ref="O23:R23"/>
    <mergeCell ref="F19:G19"/>
    <mergeCell ref="M13:N13"/>
    <mergeCell ref="M14:N14"/>
    <mergeCell ref="M15:N15"/>
    <mergeCell ref="M17:N17"/>
    <mergeCell ref="T18:U18"/>
    <mergeCell ref="T19:U19"/>
    <mergeCell ref="T20:U20"/>
    <mergeCell ref="T21:U21"/>
    <mergeCell ref="M19:N19"/>
    <mergeCell ref="M20:N20"/>
    <mergeCell ref="M21:N21"/>
    <mergeCell ref="M18:N18"/>
    <mergeCell ref="T13:U13"/>
    <mergeCell ref="T14:U14"/>
    <mergeCell ref="T15:U15"/>
    <mergeCell ref="T16:U16"/>
    <mergeCell ref="T17:U17"/>
    <mergeCell ref="T22:U22"/>
    <mergeCell ref="T23:U23"/>
    <mergeCell ref="T24:U24"/>
    <mergeCell ref="T26:U26"/>
    <mergeCell ref="A25:D25"/>
    <mergeCell ref="F25:G25"/>
    <mergeCell ref="H25:K25"/>
    <mergeCell ref="M25:N25"/>
    <mergeCell ref="O25:R25"/>
    <mergeCell ref="T25:U25"/>
    <mergeCell ref="M26:N26"/>
    <mergeCell ref="M22:N22"/>
    <mergeCell ref="M23:N23"/>
    <mergeCell ref="M24:N24"/>
    <mergeCell ref="H24:K24"/>
    <mergeCell ref="O24:R24"/>
  </mergeCells>
  <phoneticPr fontId="12"/>
  <printOptions horizontalCentered="1" verticalCentered="1"/>
  <pageMargins left="0.25" right="0.25" top="0.54"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EBC3-B4BA-4F5F-B608-6BD52F7411D5}">
  <sheetPr codeName="Sheet4">
    <pageSetUpPr fitToPage="1"/>
  </sheetPr>
  <dimension ref="A1:M86"/>
  <sheetViews>
    <sheetView zoomScaleNormal="100" workbookViewId="0">
      <pane ySplit="1" topLeftCell="A2" activePane="bottomLeft" state="frozen"/>
      <selection activeCell="J77" sqref="J77"/>
      <selection pane="bottomLeft" activeCell="J77" sqref="J77"/>
    </sheetView>
  </sheetViews>
  <sheetFormatPr defaultColWidth="9" defaultRowHeight="16.5"/>
  <cols>
    <col min="1" max="1" width="6.5" style="8" customWidth="1"/>
    <col min="2" max="11" width="10" style="8" customWidth="1"/>
    <col min="12" max="12" width="6.5" style="8" customWidth="1"/>
    <col min="13" max="16" width="10.5" style="8" customWidth="1"/>
    <col min="17" max="16384" width="9" style="8"/>
  </cols>
  <sheetData>
    <row r="1" spans="1:13" ht="42.75" customHeight="1">
      <c r="A1" s="9"/>
      <c r="B1" s="34" t="s">
        <v>89</v>
      </c>
      <c r="C1" s="32"/>
      <c r="D1" s="32"/>
      <c r="E1" s="32"/>
      <c r="F1" s="32"/>
      <c r="G1" s="32"/>
      <c r="H1" s="33" t="s">
        <v>88</v>
      </c>
      <c r="I1" s="454" t="e">
        <f>+#REF!</f>
        <v>#REF!</v>
      </c>
      <c r="J1" s="454"/>
      <c r="K1" s="32"/>
      <c r="L1" s="9"/>
      <c r="M1" s="31"/>
    </row>
    <row r="2" spans="1:13" ht="21.75" customHeight="1">
      <c r="A2" s="9"/>
      <c r="B2" s="9"/>
      <c r="C2" s="9"/>
      <c r="D2" s="9"/>
      <c r="E2" s="9"/>
      <c r="F2" s="9"/>
      <c r="G2" s="9"/>
      <c r="H2" s="9"/>
      <c r="I2" s="9"/>
      <c r="J2" s="9"/>
      <c r="K2" s="9"/>
      <c r="L2" s="9"/>
    </row>
    <row r="3" spans="1:13" ht="18.75" customHeight="1">
      <c r="A3" s="9"/>
      <c r="B3" s="20" t="s">
        <v>87</v>
      </c>
      <c r="C3" s="29" t="s">
        <v>71</v>
      </c>
      <c r="D3" s="18"/>
      <c r="E3" s="18"/>
      <c r="F3" s="18"/>
      <c r="G3" s="18"/>
      <c r="H3" s="18"/>
      <c r="I3" s="18"/>
      <c r="J3" s="18"/>
      <c r="K3" s="17"/>
      <c r="L3" s="9"/>
    </row>
    <row r="4" spans="1:13">
      <c r="A4" s="9"/>
      <c r="B4" s="15"/>
      <c r="C4" s="14"/>
      <c r="D4" s="14"/>
      <c r="E4" s="14"/>
      <c r="F4" s="14"/>
      <c r="G4" s="14"/>
      <c r="H4" s="14"/>
      <c r="I4" s="14"/>
      <c r="J4" s="14"/>
      <c r="K4" s="13"/>
      <c r="L4" s="9"/>
    </row>
    <row r="5" spans="1:13">
      <c r="A5" s="9"/>
      <c r="B5" s="15"/>
      <c r="C5" s="14" t="s">
        <v>86</v>
      </c>
      <c r="D5" s="14"/>
      <c r="E5" s="14"/>
      <c r="F5" s="14"/>
      <c r="G5" s="14"/>
      <c r="H5" s="14"/>
      <c r="I5" s="14"/>
      <c r="J5" s="14"/>
      <c r="K5" s="13"/>
      <c r="L5" s="9"/>
    </row>
    <row r="6" spans="1:13">
      <c r="A6" s="9"/>
      <c r="B6" s="15"/>
      <c r="C6" s="14"/>
      <c r="D6" s="14"/>
      <c r="E6" s="14"/>
      <c r="F6" s="14"/>
      <c r="G6" s="14"/>
      <c r="H6" s="14"/>
      <c r="I6" s="14"/>
      <c r="J6" s="14"/>
      <c r="K6" s="13"/>
      <c r="L6" s="9"/>
    </row>
    <row r="7" spans="1:13">
      <c r="A7" s="9"/>
      <c r="B7" s="15"/>
      <c r="C7" s="14" t="s">
        <v>85</v>
      </c>
      <c r="D7" s="14"/>
      <c r="E7" s="14"/>
      <c r="F7" s="14"/>
      <c r="G7" s="14"/>
      <c r="H7" s="14"/>
      <c r="I7" s="14" t="s">
        <v>84</v>
      </c>
      <c r="J7" s="26"/>
      <c r="K7" s="13"/>
      <c r="L7" s="9"/>
    </row>
    <row r="8" spans="1:13">
      <c r="A8" s="9"/>
      <c r="B8" s="15"/>
      <c r="C8" s="14"/>
      <c r="D8" s="14"/>
      <c r="E8" s="14"/>
      <c r="F8" s="14"/>
      <c r="G8" s="14"/>
      <c r="H8" s="14"/>
      <c r="I8" s="14"/>
      <c r="J8" s="26"/>
      <c r="K8" s="13"/>
      <c r="L8" s="9"/>
    </row>
    <row r="9" spans="1:13" ht="24.75" customHeight="1">
      <c r="A9" s="9"/>
      <c r="B9" s="15"/>
      <c r="C9" s="14" t="s">
        <v>83</v>
      </c>
      <c r="D9" s="14"/>
      <c r="E9" s="14"/>
      <c r="F9" s="14"/>
      <c r="G9" s="14"/>
      <c r="H9" s="14"/>
      <c r="I9" s="16"/>
      <c r="J9" s="14" t="s">
        <v>76</v>
      </c>
      <c r="K9" s="13"/>
      <c r="L9" s="9"/>
    </row>
    <row r="10" spans="1:13">
      <c r="A10" s="9"/>
      <c r="B10" s="15"/>
      <c r="C10" s="30" t="s">
        <v>82</v>
      </c>
      <c r="D10" s="14"/>
      <c r="E10" s="14"/>
      <c r="F10" s="14"/>
      <c r="G10" s="14"/>
      <c r="H10" s="14"/>
      <c r="I10" s="14"/>
      <c r="J10" s="14"/>
      <c r="K10" s="13"/>
      <c r="L10" s="9"/>
    </row>
    <row r="11" spans="1:13" ht="24.75" customHeight="1">
      <c r="A11" s="9"/>
      <c r="B11" s="15"/>
      <c r="C11" s="14" t="s">
        <v>81</v>
      </c>
      <c r="D11" s="14"/>
      <c r="E11" s="14"/>
      <c r="F11" s="14"/>
      <c r="G11" s="14"/>
      <c r="H11" s="14"/>
      <c r="I11" s="16"/>
      <c r="J11" s="14" t="s">
        <v>76</v>
      </c>
      <c r="K11" s="13"/>
      <c r="L11" s="9"/>
    </row>
    <row r="12" spans="1:13" ht="10.9" customHeight="1">
      <c r="A12" s="9"/>
      <c r="B12" s="15"/>
      <c r="C12" s="30"/>
      <c r="D12" s="14"/>
      <c r="E12" s="14"/>
      <c r="F12" s="14"/>
      <c r="G12" s="14"/>
      <c r="H12" s="14"/>
      <c r="I12" s="14"/>
      <c r="J12" s="14"/>
      <c r="K12" s="13"/>
      <c r="L12" s="9"/>
    </row>
    <row r="13" spans="1:13" ht="24.6" customHeight="1">
      <c r="A13" s="9"/>
      <c r="B13" s="15"/>
      <c r="C13" s="14" t="s">
        <v>80</v>
      </c>
      <c r="D13" s="14"/>
      <c r="E13" s="14"/>
      <c r="F13" s="14"/>
      <c r="G13" s="14"/>
      <c r="H13" s="14"/>
      <c r="I13" s="16"/>
      <c r="J13" s="14" t="s">
        <v>76</v>
      </c>
      <c r="K13" s="13"/>
      <c r="L13" s="9"/>
    </row>
    <row r="14" spans="1:13" ht="11.25" customHeight="1">
      <c r="A14" s="9"/>
      <c r="B14" s="15"/>
      <c r="C14" s="14"/>
      <c r="D14" s="14"/>
      <c r="E14" s="14"/>
      <c r="F14" s="14"/>
      <c r="G14" s="14"/>
      <c r="H14" s="14"/>
      <c r="I14" s="14"/>
      <c r="J14" s="14"/>
      <c r="K14" s="13"/>
      <c r="L14" s="9"/>
    </row>
    <row r="15" spans="1:13" ht="24.75" customHeight="1">
      <c r="A15" s="9"/>
      <c r="B15" s="15"/>
      <c r="C15" s="14" t="s">
        <v>79</v>
      </c>
      <c r="D15" s="14"/>
      <c r="E15" s="14"/>
      <c r="F15" s="14"/>
      <c r="G15" s="14"/>
      <c r="H15" s="14"/>
      <c r="I15" s="16"/>
      <c r="J15" s="14" t="s">
        <v>76</v>
      </c>
      <c r="K15" s="13"/>
      <c r="L15" s="9"/>
    </row>
    <row r="16" spans="1:13" ht="11.25" customHeight="1">
      <c r="A16" s="9"/>
      <c r="B16" s="15"/>
      <c r="C16" s="14"/>
      <c r="D16" s="14"/>
      <c r="E16" s="14"/>
      <c r="F16" s="14"/>
      <c r="G16" s="14"/>
      <c r="H16" s="14"/>
      <c r="I16" s="14"/>
      <c r="J16" s="14"/>
      <c r="K16" s="13"/>
      <c r="L16" s="9"/>
    </row>
    <row r="17" spans="1:12" ht="24.75" customHeight="1">
      <c r="A17" s="9"/>
      <c r="B17" s="15"/>
      <c r="C17" s="14" t="s">
        <v>78</v>
      </c>
      <c r="D17" s="14"/>
      <c r="E17" s="14"/>
      <c r="F17" s="14"/>
      <c r="G17" s="14"/>
      <c r="H17" s="14"/>
      <c r="I17" s="16"/>
      <c r="J17" s="14" t="s">
        <v>76</v>
      </c>
      <c r="K17" s="13"/>
      <c r="L17" s="9"/>
    </row>
    <row r="18" spans="1:12" ht="11.25" customHeight="1">
      <c r="A18" s="9"/>
      <c r="B18" s="15"/>
      <c r="C18" s="14"/>
      <c r="D18" s="14"/>
      <c r="E18" s="14"/>
      <c r="F18" s="14"/>
      <c r="G18" s="14"/>
      <c r="H18" s="14"/>
      <c r="I18" s="14"/>
      <c r="J18" s="14"/>
      <c r="K18" s="13"/>
      <c r="L18" s="9"/>
    </row>
    <row r="19" spans="1:12">
      <c r="A19" s="9"/>
      <c r="B19" s="15"/>
      <c r="C19" s="14"/>
      <c r="D19" s="14"/>
      <c r="E19" s="14"/>
      <c r="F19" s="14"/>
      <c r="G19" s="14"/>
      <c r="H19" s="14" t="s">
        <v>77</v>
      </c>
      <c r="I19" s="14">
        <f>SUM(I11,I13,I15,I17,I9,)</f>
        <v>0</v>
      </c>
      <c r="J19" s="14" t="s">
        <v>76</v>
      </c>
      <c r="K19" s="13"/>
      <c r="L19" s="9"/>
    </row>
    <row r="20" spans="1:12">
      <c r="A20" s="9"/>
      <c r="B20" s="15"/>
      <c r="C20" s="14"/>
      <c r="D20" s="14"/>
      <c r="E20" s="14"/>
      <c r="F20" s="14"/>
      <c r="G20" s="14"/>
      <c r="H20" s="14"/>
      <c r="I20" s="14"/>
      <c r="J20" s="14"/>
      <c r="K20" s="13"/>
      <c r="L20" s="9"/>
    </row>
    <row r="21" spans="1:12">
      <c r="A21" s="9"/>
      <c r="B21" s="12"/>
      <c r="C21" s="11"/>
      <c r="D21" s="11"/>
      <c r="E21" s="11"/>
      <c r="F21" s="11"/>
      <c r="G21" s="11"/>
      <c r="H21" s="11"/>
      <c r="I21" s="11"/>
      <c r="J21" s="11"/>
      <c r="K21" s="10"/>
      <c r="L21" s="9"/>
    </row>
    <row r="22" spans="1:12">
      <c r="A22" s="9"/>
      <c r="B22" s="9"/>
      <c r="C22" s="9"/>
      <c r="D22" s="9"/>
      <c r="E22" s="9"/>
      <c r="F22" s="9"/>
      <c r="G22" s="9"/>
      <c r="H22" s="9"/>
      <c r="I22" s="9"/>
      <c r="J22" s="9"/>
      <c r="K22" s="9"/>
      <c r="L22" s="9"/>
    </row>
    <row r="23" spans="1:12">
      <c r="A23" s="9"/>
      <c r="B23" s="9"/>
      <c r="C23" s="9"/>
      <c r="D23" s="9"/>
      <c r="E23" s="9"/>
      <c r="F23" s="9"/>
      <c r="G23" s="9"/>
      <c r="H23" s="9"/>
      <c r="I23" s="9"/>
      <c r="J23" s="9"/>
      <c r="K23" s="9"/>
      <c r="L23" s="9"/>
    </row>
    <row r="24" spans="1:12">
      <c r="A24" s="9"/>
      <c r="B24" s="20" t="s">
        <v>75</v>
      </c>
      <c r="C24" s="29" t="s">
        <v>71</v>
      </c>
      <c r="D24" s="18"/>
      <c r="E24" s="18"/>
      <c r="F24" s="18"/>
      <c r="G24" s="18"/>
      <c r="H24" s="18"/>
      <c r="I24" s="18"/>
      <c r="J24" s="18"/>
      <c r="K24" s="17"/>
      <c r="L24" s="9"/>
    </row>
    <row r="25" spans="1:12">
      <c r="A25" s="9"/>
      <c r="B25" s="15"/>
      <c r="C25" s="14"/>
      <c r="D25" s="14"/>
      <c r="E25" s="14"/>
      <c r="F25" s="14"/>
      <c r="G25" s="14"/>
      <c r="H25" s="14"/>
      <c r="I25" s="14"/>
      <c r="J25" s="14"/>
      <c r="K25" s="13"/>
      <c r="L25" s="9"/>
    </row>
    <row r="26" spans="1:12">
      <c r="A26" s="9"/>
      <c r="B26" s="15"/>
      <c r="C26" s="14" t="s">
        <v>74</v>
      </c>
      <c r="D26" s="14"/>
      <c r="E26" s="14"/>
      <c r="F26" s="14"/>
      <c r="G26" s="14"/>
      <c r="H26" s="14"/>
      <c r="I26" s="14"/>
      <c r="J26" s="14"/>
      <c r="K26" s="13"/>
      <c r="L26" s="9"/>
    </row>
    <row r="27" spans="1:12" ht="11.25" customHeight="1">
      <c r="A27" s="9"/>
      <c r="B27" s="15"/>
      <c r="C27" s="14"/>
      <c r="D27" s="14"/>
      <c r="E27" s="14"/>
      <c r="F27" s="14"/>
      <c r="G27" s="14"/>
      <c r="H27" s="14"/>
      <c r="I27" s="14"/>
      <c r="J27" s="14"/>
      <c r="K27" s="13"/>
      <c r="L27" s="9"/>
    </row>
    <row r="28" spans="1:12" ht="24.75" customHeight="1">
      <c r="A28" s="9"/>
      <c r="B28" s="15"/>
      <c r="C28" s="14" t="s">
        <v>73</v>
      </c>
      <c r="D28" s="14"/>
      <c r="E28" s="14"/>
      <c r="F28" s="14"/>
      <c r="G28" s="14"/>
      <c r="H28" s="14"/>
      <c r="I28" s="16"/>
      <c r="J28" s="14"/>
      <c r="K28" s="13"/>
      <c r="L28" s="9"/>
    </row>
    <row r="29" spans="1:12" ht="11.25" customHeight="1">
      <c r="A29" s="9"/>
      <c r="B29" s="15"/>
      <c r="C29" s="14"/>
      <c r="D29" s="14"/>
      <c r="E29" s="14"/>
      <c r="F29" s="14"/>
      <c r="G29" s="14"/>
      <c r="H29" s="14"/>
      <c r="I29" s="14"/>
      <c r="J29" s="14"/>
      <c r="K29" s="13"/>
      <c r="L29" s="9"/>
    </row>
    <row r="30" spans="1:12">
      <c r="A30" s="9"/>
      <c r="B30" s="12"/>
      <c r="C30" s="11"/>
      <c r="D30" s="11"/>
      <c r="E30" s="11"/>
      <c r="F30" s="11"/>
      <c r="G30" s="11"/>
      <c r="H30" s="11"/>
      <c r="I30" s="11"/>
      <c r="J30" s="11"/>
      <c r="K30" s="10"/>
      <c r="L30" s="9"/>
    </row>
    <row r="31" spans="1:12">
      <c r="A31" s="9"/>
      <c r="B31" s="9"/>
      <c r="C31" s="9"/>
      <c r="D31" s="9"/>
      <c r="E31" s="9"/>
      <c r="F31" s="9"/>
      <c r="G31" s="9"/>
      <c r="H31" s="9"/>
      <c r="I31" s="9"/>
      <c r="J31" s="9"/>
      <c r="K31" s="9"/>
      <c r="L31" s="9"/>
    </row>
    <row r="32" spans="1:12">
      <c r="A32" s="9"/>
      <c r="B32" s="9"/>
      <c r="C32" s="9"/>
      <c r="D32" s="9"/>
      <c r="E32" s="9"/>
      <c r="F32" s="9"/>
      <c r="G32" s="9"/>
      <c r="H32" s="9"/>
      <c r="I32" s="9"/>
      <c r="J32" s="9"/>
      <c r="K32" s="9"/>
      <c r="L32" s="9"/>
    </row>
    <row r="33" spans="1:12">
      <c r="A33" s="9"/>
      <c r="B33" s="20" t="s">
        <v>72</v>
      </c>
      <c r="C33" s="29" t="s">
        <v>71</v>
      </c>
      <c r="D33" s="18"/>
      <c r="E33" s="18"/>
      <c r="F33" s="18"/>
      <c r="G33" s="18"/>
      <c r="H33" s="18"/>
      <c r="I33" s="18"/>
      <c r="J33" s="18"/>
      <c r="K33" s="17"/>
      <c r="L33" s="9"/>
    </row>
    <row r="34" spans="1:12">
      <c r="A34" s="9"/>
      <c r="B34" s="15"/>
      <c r="C34" s="14"/>
      <c r="D34" s="14"/>
      <c r="E34" s="14"/>
      <c r="F34" s="14"/>
      <c r="G34" s="14"/>
      <c r="H34" s="14"/>
      <c r="I34" s="14"/>
      <c r="J34" s="14"/>
      <c r="K34" s="13"/>
      <c r="L34" s="9"/>
    </row>
    <row r="35" spans="1:12">
      <c r="A35" s="9"/>
      <c r="B35" s="15"/>
      <c r="C35" s="14" t="s">
        <v>70</v>
      </c>
      <c r="D35" s="14"/>
      <c r="E35" s="14"/>
      <c r="F35" s="14"/>
      <c r="G35" s="14"/>
      <c r="H35" s="14"/>
      <c r="I35" s="14"/>
      <c r="J35" s="14"/>
      <c r="K35" s="13"/>
      <c r="L35" s="9"/>
    </row>
    <row r="36" spans="1:12">
      <c r="A36" s="9"/>
      <c r="B36" s="15"/>
      <c r="C36" s="14"/>
      <c r="D36" s="14"/>
      <c r="E36" s="14"/>
      <c r="F36" s="14"/>
      <c r="G36" s="14"/>
      <c r="H36" s="14"/>
      <c r="I36" s="14"/>
      <c r="J36" s="14"/>
      <c r="K36" s="13"/>
      <c r="L36" s="9"/>
    </row>
    <row r="37" spans="1:12">
      <c r="A37" s="9"/>
      <c r="B37" s="15"/>
      <c r="C37" s="14"/>
      <c r="D37" s="457" t="s">
        <v>69</v>
      </c>
      <c r="E37" s="456"/>
      <c r="F37" s="455" t="s">
        <v>68</v>
      </c>
      <c r="G37" s="455"/>
      <c r="H37" s="456"/>
      <c r="I37" s="457" t="s">
        <v>67</v>
      </c>
      <c r="J37" s="456"/>
      <c r="K37" s="13"/>
      <c r="L37" s="9"/>
    </row>
    <row r="38" spans="1:12">
      <c r="A38" s="9"/>
      <c r="B38" s="15"/>
      <c r="C38" s="14"/>
      <c r="D38" s="28" t="s">
        <v>64</v>
      </c>
      <c r="E38" s="27" t="s">
        <v>66</v>
      </c>
      <c r="F38" s="26" t="s">
        <v>65</v>
      </c>
      <c r="G38" s="26" t="s">
        <v>64</v>
      </c>
      <c r="H38" s="27" t="s">
        <v>66</v>
      </c>
      <c r="I38" s="28" t="s">
        <v>65</v>
      </c>
      <c r="J38" s="27" t="s">
        <v>64</v>
      </c>
      <c r="K38" s="13"/>
      <c r="L38" s="9"/>
    </row>
    <row r="39" spans="1:12" ht="9.75" customHeight="1">
      <c r="A39" s="9"/>
      <c r="B39" s="15"/>
      <c r="C39" s="14"/>
      <c r="D39" s="26"/>
      <c r="E39" s="26"/>
      <c r="F39" s="26"/>
      <c r="G39" s="26"/>
      <c r="H39" s="26"/>
      <c r="I39" s="26"/>
      <c r="J39" s="26"/>
      <c r="K39" s="13"/>
      <c r="L39" s="9"/>
    </row>
    <row r="40" spans="1:12" ht="25.5" customHeight="1">
      <c r="A40" s="9"/>
      <c r="B40" s="15"/>
      <c r="C40" s="14"/>
      <c r="D40" s="25"/>
      <c r="E40" s="25"/>
      <c r="F40" s="25"/>
      <c r="G40" s="25"/>
      <c r="H40" s="25"/>
      <c r="I40" s="25"/>
      <c r="J40" s="25"/>
      <c r="K40" s="13"/>
      <c r="L40" s="9"/>
    </row>
    <row r="41" spans="1:12">
      <c r="A41" s="9"/>
      <c r="B41" s="15"/>
      <c r="C41" s="14"/>
      <c r="D41" s="14"/>
      <c r="E41" s="14"/>
      <c r="F41" s="14"/>
      <c r="G41" s="14"/>
      <c r="H41" s="14"/>
      <c r="I41" s="14"/>
      <c r="J41" s="14"/>
      <c r="K41" s="13"/>
      <c r="L41" s="9"/>
    </row>
    <row r="42" spans="1:12">
      <c r="A42" s="9"/>
      <c r="B42" s="15"/>
      <c r="C42" s="14" t="s">
        <v>63</v>
      </c>
      <c r="D42" s="14"/>
      <c r="E42" s="14"/>
      <c r="F42" s="14"/>
      <c r="G42" s="14"/>
      <c r="H42" s="14"/>
      <c r="I42" s="14"/>
      <c r="J42" s="14"/>
      <c r="K42" s="13"/>
      <c r="L42" s="9"/>
    </row>
    <row r="43" spans="1:12">
      <c r="A43" s="9"/>
      <c r="B43" s="15"/>
      <c r="C43" s="14" t="s">
        <v>62</v>
      </c>
      <c r="D43" s="14"/>
      <c r="E43" s="14"/>
      <c r="F43" s="14"/>
      <c r="G43" s="14"/>
      <c r="H43" s="14"/>
      <c r="I43" s="14"/>
      <c r="J43" s="14"/>
      <c r="K43" s="13"/>
      <c r="L43" s="9"/>
    </row>
    <row r="44" spans="1:12">
      <c r="A44" s="9"/>
      <c r="B44" s="15"/>
      <c r="C44" s="14"/>
      <c r="D44" s="14"/>
      <c r="E44" s="14"/>
      <c r="F44" s="14"/>
      <c r="G44" s="14"/>
      <c r="H44" s="14"/>
      <c r="I44" s="14"/>
      <c r="J44" s="14"/>
      <c r="K44" s="13"/>
      <c r="L44" s="9"/>
    </row>
    <row r="45" spans="1:12">
      <c r="A45" s="9"/>
      <c r="B45" s="12"/>
      <c r="C45" s="11"/>
      <c r="D45" s="11"/>
      <c r="E45" s="11"/>
      <c r="F45" s="11"/>
      <c r="G45" s="11"/>
      <c r="H45" s="11"/>
      <c r="I45" s="11"/>
      <c r="J45" s="11"/>
      <c r="K45" s="10"/>
      <c r="L45" s="9"/>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20" t="s">
        <v>61</v>
      </c>
      <c r="C48" s="19" t="s">
        <v>50</v>
      </c>
      <c r="D48" s="18"/>
      <c r="E48" s="18"/>
      <c r="F48" s="18"/>
      <c r="G48" s="18"/>
      <c r="H48" s="18"/>
      <c r="I48" s="18"/>
      <c r="J48" s="18"/>
      <c r="K48" s="17"/>
      <c r="L48" s="9"/>
    </row>
    <row r="49" spans="1:12">
      <c r="A49" s="9"/>
      <c r="B49" s="15"/>
      <c r="C49" s="14"/>
      <c r="D49" s="14"/>
      <c r="E49" s="14"/>
      <c r="F49" s="14"/>
      <c r="G49" s="14"/>
      <c r="H49" s="14"/>
      <c r="I49" s="14"/>
      <c r="J49" s="14"/>
      <c r="K49" s="13"/>
      <c r="L49" s="9"/>
    </row>
    <row r="50" spans="1:12">
      <c r="A50" s="9"/>
      <c r="B50" s="15"/>
      <c r="C50" s="14" t="s">
        <v>60</v>
      </c>
      <c r="D50" s="14"/>
      <c r="E50" s="14"/>
      <c r="F50" s="14"/>
      <c r="G50" s="14"/>
      <c r="H50" s="14"/>
      <c r="I50" s="14"/>
      <c r="J50" s="14"/>
      <c r="K50" s="13"/>
      <c r="L50" s="9"/>
    </row>
    <row r="51" spans="1:12">
      <c r="A51" s="9"/>
      <c r="B51" s="15"/>
      <c r="C51" s="14"/>
      <c r="D51" s="14"/>
      <c r="E51" s="14"/>
      <c r="F51" s="14"/>
      <c r="G51" s="14"/>
      <c r="H51" s="14"/>
      <c r="I51" s="14"/>
      <c r="J51" s="14"/>
      <c r="K51" s="13"/>
      <c r="L51" s="9"/>
    </row>
    <row r="52" spans="1:12" ht="24.75" customHeight="1">
      <c r="A52" s="9"/>
      <c r="B52" s="15"/>
      <c r="C52" s="14" t="s">
        <v>59</v>
      </c>
      <c r="D52" s="14"/>
      <c r="E52" s="14"/>
      <c r="F52" s="14"/>
      <c r="G52" s="14"/>
      <c r="H52" s="14"/>
      <c r="I52" s="16"/>
      <c r="J52" s="14" t="s">
        <v>58</v>
      </c>
      <c r="K52" s="13"/>
      <c r="L52" s="9"/>
    </row>
    <row r="53" spans="1:12" ht="11.25" customHeight="1">
      <c r="A53" s="9"/>
      <c r="B53" s="15"/>
      <c r="C53" s="14"/>
      <c r="D53" s="14"/>
      <c r="E53" s="14"/>
      <c r="F53" s="14"/>
      <c r="G53" s="14"/>
      <c r="H53" s="14"/>
      <c r="I53" s="14"/>
      <c r="J53" s="14"/>
      <c r="K53" s="13"/>
      <c r="L53" s="9"/>
    </row>
    <row r="54" spans="1:12" ht="24.75" customHeight="1">
      <c r="A54" s="9"/>
      <c r="B54" s="15"/>
      <c r="C54" s="14" t="s">
        <v>57</v>
      </c>
      <c r="D54" s="14"/>
      <c r="E54" s="14"/>
      <c r="F54" s="14"/>
      <c r="G54" s="14"/>
      <c r="H54" s="14"/>
      <c r="I54" s="16"/>
      <c r="J54" s="14" t="s">
        <v>56</v>
      </c>
      <c r="K54" s="13"/>
      <c r="L54" s="9"/>
    </row>
    <row r="55" spans="1:12" ht="11.25" customHeight="1">
      <c r="A55" s="9"/>
      <c r="B55" s="15"/>
      <c r="C55" s="14"/>
      <c r="D55" s="14"/>
      <c r="E55" s="14"/>
      <c r="F55" s="14"/>
      <c r="G55" s="14"/>
      <c r="H55" s="14"/>
      <c r="I55" s="14"/>
      <c r="J55" s="14"/>
      <c r="K55" s="13"/>
      <c r="L55" s="9"/>
    </row>
    <row r="56" spans="1:12" ht="24.75" customHeight="1">
      <c r="A56" s="9"/>
      <c r="B56" s="15"/>
      <c r="C56" s="14" t="s">
        <v>55</v>
      </c>
      <c r="D56" s="14"/>
      <c r="E56" s="14"/>
      <c r="F56" s="14"/>
      <c r="G56" s="14"/>
      <c r="H56" s="14"/>
      <c r="I56" s="16"/>
      <c r="J56" s="14" t="s">
        <v>35</v>
      </c>
      <c r="K56" s="13"/>
      <c r="L56" s="9"/>
    </row>
    <row r="57" spans="1:12" ht="11.25" customHeight="1">
      <c r="A57" s="9"/>
      <c r="B57" s="15"/>
      <c r="C57" s="14"/>
      <c r="D57" s="14"/>
      <c r="E57" s="14"/>
      <c r="F57" s="14"/>
      <c r="G57" s="14"/>
      <c r="H57" s="14"/>
      <c r="I57" s="14"/>
      <c r="J57" s="14"/>
      <c r="K57" s="13"/>
      <c r="L57" s="9"/>
    </row>
    <row r="58" spans="1:12" ht="24.75" customHeight="1">
      <c r="A58" s="9"/>
      <c r="B58" s="15"/>
      <c r="C58" s="14" t="s">
        <v>54</v>
      </c>
      <c r="D58" s="14"/>
      <c r="E58" s="14"/>
      <c r="F58" s="14"/>
      <c r="G58" s="14"/>
      <c r="H58" s="14"/>
      <c r="I58" s="16"/>
      <c r="J58" s="24" t="s">
        <v>52</v>
      </c>
      <c r="K58" s="13"/>
      <c r="L58" s="9"/>
    </row>
    <row r="59" spans="1:12" ht="10.9" customHeight="1">
      <c r="A59" s="9"/>
      <c r="B59" s="15"/>
      <c r="C59" s="14"/>
      <c r="D59" s="14"/>
      <c r="E59" s="14"/>
      <c r="F59" s="14"/>
      <c r="G59" s="14"/>
      <c r="H59" s="14"/>
      <c r="I59" s="14"/>
      <c r="J59" s="14"/>
      <c r="K59" s="13"/>
      <c r="L59" s="9"/>
    </row>
    <row r="60" spans="1:12" ht="24.75" customHeight="1">
      <c r="A60" s="9"/>
      <c r="B60" s="15"/>
      <c r="C60" s="14" t="s">
        <v>53</v>
      </c>
      <c r="D60" s="14"/>
      <c r="E60" s="14"/>
      <c r="F60" s="14"/>
      <c r="G60" s="14"/>
      <c r="H60" s="14"/>
      <c r="I60" s="16"/>
      <c r="J60" s="14" t="s">
        <v>52</v>
      </c>
      <c r="K60" s="13"/>
      <c r="L60" s="9"/>
    </row>
    <row r="61" spans="1:12" ht="11.25" customHeight="1">
      <c r="A61" s="9"/>
      <c r="B61" s="15"/>
      <c r="C61" s="14"/>
      <c r="D61" s="14"/>
      <c r="E61" s="14"/>
      <c r="F61" s="14"/>
      <c r="G61" s="14"/>
      <c r="H61" s="14"/>
      <c r="I61" s="14"/>
      <c r="J61" s="14"/>
      <c r="K61" s="13"/>
      <c r="L61" s="9"/>
    </row>
    <row r="62" spans="1:12">
      <c r="A62" s="9"/>
      <c r="B62" s="23"/>
      <c r="C62" s="22"/>
      <c r="D62" s="22"/>
      <c r="E62" s="22"/>
      <c r="F62" s="22"/>
      <c r="G62" s="22"/>
      <c r="H62" s="22"/>
      <c r="I62" s="22"/>
      <c r="J62" s="22"/>
      <c r="K62" s="21"/>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20" t="s">
        <v>51</v>
      </c>
      <c r="C65" s="19" t="s">
        <v>50</v>
      </c>
      <c r="D65" s="18"/>
      <c r="E65" s="18"/>
      <c r="F65" s="18"/>
      <c r="G65" s="18"/>
      <c r="H65" s="18"/>
      <c r="I65" s="18"/>
      <c r="J65" s="18"/>
      <c r="K65" s="17"/>
      <c r="L65" s="9"/>
    </row>
    <row r="66" spans="1:12">
      <c r="A66" s="9"/>
      <c r="B66" s="15"/>
      <c r="C66" s="14"/>
      <c r="D66" s="14"/>
      <c r="E66" s="14"/>
      <c r="F66" s="14"/>
      <c r="G66" s="14"/>
      <c r="H66" s="14"/>
      <c r="I66" s="14"/>
      <c r="J66" s="14"/>
      <c r="K66" s="13"/>
      <c r="L66" s="9"/>
    </row>
    <row r="67" spans="1:12">
      <c r="A67" s="9"/>
      <c r="B67" s="15"/>
      <c r="C67" s="14" t="s">
        <v>49</v>
      </c>
      <c r="D67" s="14"/>
      <c r="E67" s="14"/>
      <c r="F67" s="14"/>
      <c r="G67" s="14"/>
      <c r="H67" s="14"/>
      <c r="I67" s="14"/>
      <c r="J67" s="14"/>
      <c r="K67" s="13"/>
      <c r="L67" s="9"/>
    </row>
    <row r="68" spans="1:12">
      <c r="A68" s="9"/>
      <c r="B68" s="15"/>
      <c r="C68" s="14"/>
      <c r="D68" s="14"/>
      <c r="E68" s="14"/>
      <c r="F68" s="14"/>
      <c r="G68" s="14"/>
      <c r="H68" s="14"/>
      <c r="I68" s="14"/>
      <c r="J68" s="14"/>
      <c r="K68" s="13"/>
      <c r="L68" s="9"/>
    </row>
    <row r="69" spans="1:12" ht="24.75" customHeight="1">
      <c r="A69" s="9"/>
      <c r="B69" s="15"/>
      <c r="C69" s="14" t="s">
        <v>48</v>
      </c>
      <c r="D69" s="14"/>
      <c r="E69" s="14"/>
      <c r="F69" s="14"/>
      <c r="G69" s="14"/>
      <c r="H69" s="14"/>
      <c r="I69" s="16"/>
      <c r="J69" s="14" t="s">
        <v>43</v>
      </c>
      <c r="K69" s="13"/>
      <c r="L69" s="9"/>
    </row>
    <row r="70" spans="1:12" ht="11.25" customHeight="1">
      <c r="A70" s="9"/>
      <c r="B70" s="15"/>
      <c r="C70" s="14"/>
      <c r="D70" s="14"/>
      <c r="E70" s="14"/>
      <c r="F70" s="14"/>
      <c r="G70" s="14"/>
      <c r="H70" s="14"/>
      <c r="I70" s="14"/>
      <c r="J70" s="14"/>
      <c r="K70" s="13"/>
      <c r="L70" s="9"/>
    </row>
    <row r="71" spans="1:12" ht="24.75" customHeight="1">
      <c r="A71" s="9"/>
      <c r="B71" s="15"/>
      <c r="C71" s="14" t="s">
        <v>47</v>
      </c>
      <c r="D71" s="14"/>
      <c r="E71" s="14"/>
      <c r="F71" s="14"/>
      <c r="G71" s="14"/>
      <c r="H71" s="14"/>
      <c r="I71" s="16"/>
      <c r="J71" s="14" t="s">
        <v>45</v>
      </c>
      <c r="K71" s="13"/>
      <c r="L71" s="9"/>
    </row>
    <row r="72" spans="1:12" ht="11.25" customHeight="1">
      <c r="A72" s="9"/>
      <c r="B72" s="15"/>
      <c r="C72" s="14"/>
      <c r="D72" s="14"/>
      <c r="E72" s="14"/>
      <c r="F72" s="14"/>
      <c r="G72" s="14"/>
      <c r="H72" s="14"/>
      <c r="I72" s="14"/>
      <c r="J72" s="14"/>
      <c r="K72" s="13"/>
      <c r="L72" s="9"/>
    </row>
    <row r="73" spans="1:12" ht="24.75" customHeight="1">
      <c r="A73" s="9"/>
      <c r="B73" s="15"/>
      <c r="C73" s="14" t="s">
        <v>46</v>
      </c>
      <c r="D73" s="14"/>
      <c r="E73" s="14"/>
      <c r="F73" s="14"/>
      <c r="G73" s="14"/>
      <c r="H73" s="14"/>
      <c r="I73" s="16"/>
      <c r="J73" s="14" t="s">
        <v>45</v>
      </c>
      <c r="K73" s="13"/>
      <c r="L73" s="9"/>
    </row>
    <row r="74" spans="1:12" ht="11.25" customHeight="1">
      <c r="A74" s="9"/>
      <c r="B74" s="15"/>
      <c r="C74" s="14"/>
      <c r="D74" s="14"/>
      <c r="E74" s="14"/>
      <c r="F74" s="14"/>
      <c r="G74" s="14"/>
      <c r="H74" s="14"/>
      <c r="I74" s="14"/>
      <c r="J74" s="14"/>
      <c r="K74" s="13"/>
      <c r="L74" s="9"/>
    </row>
    <row r="75" spans="1:12" ht="24.75" customHeight="1">
      <c r="A75" s="9"/>
      <c r="B75" s="15"/>
      <c r="C75" s="14" t="s">
        <v>44</v>
      </c>
      <c r="D75" s="14"/>
      <c r="E75" s="14"/>
      <c r="F75" s="14"/>
      <c r="G75" s="14"/>
      <c r="H75" s="14"/>
      <c r="I75" s="16"/>
      <c r="J75" s="14" t="s">
        <v>43</v>
      </c>
      <c r="K75" s="13"/>
      <c r="L75" s="9"/>
    </row>
    <row r="76" spans="1:12" ht="11.25" customHeight="1">
      <c r="A76" s="9"/>
      <c r="B76" s="15"/>
      <c r="C76" s="14"/>
      <c r="D76" s="14"/>
      <c r="E76" s="14"/>
      <c r="F76" s="14"/>
      <c r="G76" s="14"/>
      <c r="H76" s="14"/>
      <c r="I76" s="14"/>
      <c r="J76" s="14"/>
      <c r="K76" s="13"/>
      <c r="L76" s="9"/>
    </row>
    <row r="77" spans="1:12" ht="24.75" customHeight="1">
      <c r="A77" s="9"/>
      <c r="B77" s="15"/>
      <c r="C77" s="14" t="s">
        <v>42</v>
      </c>
      <c r="D77" s="14"/>
      <c r="E77" s="14"/>
      <c r="F77" s="14"/>
      <c r="G77" s="14"/>
      <c r="H77" s="14"/>
      <c r="I77" s="16"/>
      <c r="J77" s="14" t="s">
        <v>35</v>
      </c>
      <c r="K77" s="13"/>
      <c r="L77" s="9"/>
    </row>
    <row r="78" spans="1:12" ht="11.25" customHeight="1">
      <c r="A78" s="9"/>
      <c r="B78" s="15"/>
      <c r="C78" s="14"/>
      <c r="D78" s="14"/>
      <c r="E78" s="14"/>
      <c r="F78" s="14"/>
      <c r="G78" s="14"/>
      <c r="H78" s="14"/>
      <c r="I78" s="14"/>
      <c r="J78" s="14"/>
      <c r="K78" s="13"/>
      <c r="L78" s="9"/>
    </row>
    <row r="79" spans="1:12" ht="24.75" customHeight="1">
      <c r="A79" s="9"/>
      <c r="B79" s="15"/>
      <c r="C79" s="14" t="s">
        <v>41</v>
      </c>
      <c r="D79" s="14"/>
      <c r="E79" s="14"/>
      <c r="F79" s="14"/>
      <c r="G79" s="14"/>
      <c r="H79" s="14"/>
      <c r="I79" s="16"/>
      <c r="J79" s="14" t="s">
        <v>35</v>
      </c>
      <c r="K79" s="13"/>
      <c r="L79" s="9"/>
    </row>
    <row r="80" spans="1:12" ht="11.25" customHeight="1">
      <c r="A80" s="9"/>
      <c r="B80" s="15"/>
      <c r="C80" s="14"/>
      <c r="D80" s="14"/>
      <c r="E80" s="14"/>
      <c r="F80" s="14"/>
      <c r="G80" s="14"/>
      <c r="H80" s="14"/>
      <c r="I80" s="14"/>
      <c r="J80" s="14"/>
      <c r="K80" s="13"/>
      <c r="L80" s="9"/>
    </row>
    <row r="81" spans="1:12" ht="24.75" customHeight="1">
      <c r="A81" s="9"/>
      <c r="B81" s="15"/>
      <c r="C81" s="14" t="s">
        <v>40</v>
      </c>
      <c r="D81" s="14"/>
      <c r="E81" s="14"/>
      <c r="F81" s="14"/>
      <c r="G81" s="14"/>
      <c r="H81" s="14"/>
      <c r="I81" s="16"/>
      <c r="J81" s="14" t="s">
        <v>35</v>
      </c>
      <c r="K81" s="13"/>
      <c r="L81" s="9"/>
    </row>
    <row r="82" spans="1:12">
      <c r="A82" s="9"/>
      <c r="B82" s="15"/>
      <c r="C82" s="14"/>
      <c r="D82" s="14"/>
      <c r="E82" s="14"/>
      <c r="F82" s="14"/>
      <c r="G82" s="14"/>
      <c r="H82" s="14"/>
      <c r="I82" s="14"/>
      <c r="J82" s="14"/>
      <c r="K82" s="13"/>
      <c r="L82" s="9"/>
    </row>
    <row r="83" spans="1:12">
      <c r="A83" s="9"/>
      <c r="B83" s="15"/>
      <c r="C83" s="14" t="s">
        <v>39</v>
      </c>
      <c r="D83" s="14"/>
      <c r="E83" s="14"/>
      <c r="F83" s="14"/>
      <c r="G83" s="14"/>
      <c r="H83" s="14"/>
      <c r="I83" s="14"/>
      <c r="J83" s="14"/>
      <c r="K83" s="13"/>
      <c r="L83" s="9"/>
    </row>
    <row r="84" spans="1:12">
      <c r="A84" s="9"/>
      <c r="B84" s="12"/>
      <c r="C84" s="11"/>
      <c r="D84" s="11"/>
      <c r="E84" s="11"/>
      <c r="F84" s="11"/>
      <c r="G84" s="11"/>
      <c r="H84" s="11"/>
      <c r="I84" s="11"/>
      <c r="J84" s="11"/>
      <c r="K84" s="10"/>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sheetData>
  <mergeCells count="4">
    <mergeCell ref="I1:J1"/>
    <mergeCell ref="F37:H37"/>
    <mergeCell ref="I37:J37"/>
    <mergeCell ref="D37:E37"/>
  </mergeCells>
  <phoneticPr fontId="12"/>
  <dataValidations count="2">
    <dataValidation type="list" allowBlank="1" showInputMessage="1" showErrorMessage="1" sqref="I28" xr:uid="{BAA9A0BF-9D4D-4732-B110-FC51D62F9B53}">
      <formula1>"日帰り,１泊２日,２泊３日"</formula1>
    </dataValidation>
    <dataValidation type="list" allowBlank="1" showInputMessage="1" showErrorMessage="1" sqref="D40:J40" xr:uid="{25833DF7-3A14-447A-BBBA-FE693D3097B9}">
      <formula1>"○,　"</formula1>
    </dataValidation>
  </dataValidations>
  <pageMargins left="0.7" right="0.7" top="0.75" bottom="0.75" header="0.3" footer="0.3"/>
  <pageSetup paperSize="9" scale="7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89667-7371-4930-89C5-D1EF2EADDADD}">
  <sheetPr codeName="Sheet10">
    <pageSetUpPr fitToPage="1"/>
  </sheetPr>
  <dimension ref="A1:AX42"/>
  <sheetViews>
    <sheetView showGridLines="0" view="pageBreakPreview" topLeftCell="A7" zoomScale="85" zoomScaleNormal="70" zoomScaleSheetLayoutView="85" workbookViewId="0">
      <selection activeCell="AZ8" sqref="AZ8"/>
    </sheetView>
  </sheetViews>
  <sheetFormatPr defaultColWidth="4" defaultRowHeight="25.15" customHeight="1"/>
  <cols>
    <col min="1" max="8" width="2.25" style="1" customWidth="1"/>
    <col min="9" max="22" width="2.25" style="63" customWidth="1"/>
    <col min="23" max="38" width="2.25" style="1" customWidth="1"/>
    <col min="39" max="48" width="2.25" style="63" customWidth="1"/>
    <col min="49" max="16384" width="4" style="63"/>
  </cols>
  <sheetData>
    <row r="1" spans="1:50" ht="25.15" customHeight="1">
      <c r="A1" s="494" t="s">
        <v>25</v>
      </c>
      <c r="B1" s="494"/>
      <c r="C1" s="494"/>
      <c r="D1" s="494"/>
      <c r="E1" s="494"/>
      <c r="F1" s="494"/>
      <c r="G1" s="494"/>
      <c r="H1" s="494"/>
      <c r="I1" s="494"/>
      <c r="J1" s="494"/>
      <c r="K1" s="494"/>
      <c r="L1" s="494"/>
      <c r="M1" s="494"/>
      <c r="N1" s="494"/>
      <c r="O1" s="494"/>
      <c r="P1" s="494"/>
      <c r="Q1" s="494"/>
      <c r="R1" s="494"/>
      <c r="S1" s="494"/>
      <c r="T1" s="494"/>
      <c r="U1" s="494"/>
      <c r="V1" s="494"/>
      <c r="W1" s="495" t="e">
        <f>はじめに⇒!#REF!&amp;""</f>
        <v>#REF!</v>
      </c>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row>
    <row r="2" spans="1:50" ht="25.15" customHeight="1">
      <c r="A2" s="496" t="s">
        <v>124</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row>
    <row r="3" spans="1:50" s="4" customFormat="1" ht="25.15" customHeight="1">
      <c r="A3" s="497" t="s">
        <v>23</v>
      </c>
      <c r="B3" s="498"/>
      <c r="C3" s="498"/>
      <c r="D3" s="498"/>
      <c r="E3" s="498"/>
      <c r="F3" s="498"/>
      <c r="G3" s="498"/>
      <c r="H3" s="498"/>
      <c r="I3" s="498"/>
      <c r="J3" s="498"/>
      <c r="K3" s="498"/>
      <c r="L3" s="498"/>
      <c r="M3" s="498"/>
      <c r="N3" s="498"/>
      <c r="O3" s="498"/>
      <c r="P3" s="498"/>
      <c r="Q3" s="498"/>
      <c r="R3" s="498"/>
      <c r="S3" s="498"/>
      <c r="T3" s="498"/>
      <c r="U3" s="498"/>
      <c r="V3" s="499"/>
      <c r="W3" s="500" t="str">
        <f>はじめに⇒!B3&amp;""</f>
        <v>波戸小学校</v>
      </c>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2"/>
      <c r="AW3" s="5"/>
    </row>
    <row r="4" spans="1:50" s="4" customFormat="1" ht="25.15" customHeight="1">
      <c r="A4" s="497" t="s">
        <v>22</v>
      </c>
      <c r="B4" s="498"/>
      <c r="C4" s="498"/>
      <c r="D4" s="498"/>
      <c r="E4" s="498"/>
      <c r="F4" s="498"/>
      <c r="G4" s="498"/>
      <c r="H4" s="498"/>
      <c r="I4" s="498"/>
      <c r="J4" s="498"/>
      <c r="K4" s="498"/>
      <c r="L4" s="498"/>
      <c r="M4" s="498"/>
      <c r="N4" s="498"/>
      <c r="O4" s="498"/>
      <c r="P4" s="498"/>
      <c r="Q4" s="498"/>
      <c r="R4" s="498"/>
      <c r="S4" s="498"/>
      <c r="T4" s="498"/>
      <c r="U4" s="498"/>
      <c r="V4" s="499"/>
      <c r="W4" s="500" t="str">
        <f>はじめに⇒!B4&amp;""</f>
        <v>令和８年４月1日（水）～　４月２日（木）1泊2日</v>
      </c>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2"/>
      <c r="AW4" s="5"/>
    </row>
    <row r="5" spans="1:50" s="4" customFormat="1" ht="15" customHeight="1">
      <c r="A5" s="64"/>
      <c r="B5" s="64"/>
      <c r="C5" s="64"/>
      <c r="D5" s="64"/>
      <c r="E5" s="64"/>
      <c r="F5" s="64"/>
      <c r="G5" s="64"/>
      <c r="H5" s="64"/>
      <c r="I5" s="64"/>
      <c r="J5" s="64"/>
      <c r="K5" s="64"/>
      <c r="L5" s="64"/>
      <c r="M5" s="64"/>
      <c r="N5" s="64"/>
      <c r="O5" s="64"/>
      <c r="P5" s="64"/>
      <c r="Q5" s="64"/>
      <c r="R5" s="64"/>
      <c r="S5" s="64"/>
      <c r="T5" s="64"/>
      <c r="U5" s="64"/>
      <c r="V5" s="64"/>
      <c r="W5" s="65"/>
      <c r="X5" s="65"/>
      <c r="Y5" s="65"/>
      <c r="Z5" s="65"/>
      <c r="AA5" s="65"/>
      <c r="AB5" s="65"/>
      <c r="AC5" s="65"/>
      <c r="AD5" s="65"/>
      <c r="AE5" s="65"/>
      <c r="AF5" s="65"/>
      <c r="AG5" s="65"/>
      <c r="AH5" s="65"/>
      <c r="AI5" s="65"/>
      <c r="AJ5" s="65"/>
      <c r="AK5" s="65"/>
      <c r="AL5" s="66"/>
      <c r="AM5" s="65"/>
      <c r="AN5" s="65"/>
      <c r="AO5" s="65"/>
      <c r="AP5" s="65"/>
      <c r="AQ5" s="65"/>
      <c r="AR5" s="65"/>
      <c r="AS5" s="65"/>
      <c r="AT5" s="65"/>
      <c r="AU5" s="65"/>
      <c r="AV5" s="65"/>
      <c r="AW5" s="5"/>
    </row>
    <row r="6" spans="1:50" s="3" customFormat="1" ht="25.15" customHeight="1">
      <c r="A6" s="484" t="s">
        <v>109</v>
      </c>
      <c r="B6" s="484"/>
      <c r="C6" s="484"/>
      <c r="D6" s="484"/>
      <c r="E6" s="484"/>
      <c r="F6" s="484"/>
      <c r="G6" s="484"/>
      <c r="H6" s="484"/>
      <c r="I6" s="484"/>
      <c r="J6" s="484"/>
      <c r="K6" s="484"/>
      <c r="L6" s="484"/>
      <c r="M6" s="484"/>
      <c r="N6" s="484"/>
      <c r="O6" s="484"/>
      <c r="P6" s="484"/>
      <c r="Q6" s="484"/>
      <c r="R6" s="484"/>
      <c r="S6" s="484"/>
      <c r="T6" s="484"/>
      <c r="U6" s="484"/>
      <c r="V6" s="484"/>
      <c r="W6" s="510" t="s">
        <v>105</v>
      </c>
      <c r="X6" s="510"/>
      <c r="Y6" s="510"/>
      <c r="Z6" s="510"/>
      <c r="AA6" s="510"/>
      <c r="AB6" s="482" t="s">
        <v>104</v>
      </c>
      <c r="AC6" s="482"/>
      <c r="AD6" s="482"/>
      <c r="AE6" s="482"/>
      <c r="AF6" s="482"/>
      <c r="AG6" s="482" t="s">
        <v>90</v>
      </c>
      <c r="AH6" s="482"/>
      <c r="AI6" s="482"/>
      <c r="AJ6" s="482"/>
      <c r="AK6" s="482"/>
      <c r="AM6" s="482" t="s">
        <v>103</v>
      </c>
      <c r="AN6" s="482"/>
      <c r="AO6" s="482"/>
      <c r="AP6" s="482"/>
      <c r="AQ6" s="482"/>
      <c r="AR6" s="482" t="s">
        <v>102</v>
      </c>
      <c r="AS6" s="482"/>
      <c r="AT6" s="482"/>
      <c r="AU6" s="482"/>
      <c r="AV6" s="482"/>
      <c r="AX6" s="79" t="s">
        <v>7</v>
      </c>
    </row>
    <row r="7" spans="1:50" s="3" customFormat="1" ht="25.15" customHeight="1">
      <c r="A7" s="484"/>
      <c r="B7" s="484"/>
      <c r="C7" s="484"/>
      <c r="D7" s="484"/>
      <c r="E7" s="484"/>
      <c r="F7" s="484"/>
      <c r="G7" s="484"/>
      <c r="H7" s="484"/>
      <c r="I7" s="484"/>
      <c r="J7" s="484"/>
      <c r="K7" s="484"/>
      <c r="L7" s="484"/>
      <c r="M7" s="484"/>
      <c r="N7" s="484"/>
      <c r="O7" s="484"/>
      <c r="P7" s="484"/>
      <c r="Q7" s="484"/>
      <c r="R7" s="484"/>
      <c r="S7" s="484"/>
      <c r="T7" s="484"/>
      <c r="U7" s="484"/>
      <c r="V7" s="484"/>
      <c r="W7" s="511"/>
      <c r="X7" s="512"/>
      <c r="Y7" s="512"/>
      <c r="Z7" s="512"/>
      <c r="AA7" s="513"/>
      <c r="AB7" s="511"/>
      <c r="AC7" s="512"/>
      <c r="AD7" s="512"/>
      <c r="AE7" s="512"/>
      <c r="AF7" s="513"/>
      <c r="AG7" s="514">
        <f>W7+AB7</f>
        <v>0</v>
      </c>
      <c r="AH7" s="515"/>
      <c r="AI7" s="515"/>
      <c r="AJ7" s="515"/>
      <c r="AK7" s="516"/>
      <c r="AM7" s="483"/>
      <c r="AN7" s="483"/>
      <c r="AO7" s="483"/>
      <c r="AP7" s="483"/>
      <c r="AQ7" s="483"/>
      <c r="AR7" s="483"/>
      <c r="AS7" s="483"/>
      <c r="AT7" s="483"/>
      <c r="AU7" s="483"/>
      <c r="AV7" s="483"/>
      <c r="AX7" s="79" t="s">
        <v>8</v>
      </c>
    </row>
    <row r="8" spans="1:50" s="3" customFormat="1" ht="15" customHeight="1">
      <c r="A8" s="67" t="s">
        <v>213</v>
      </c>
      <c r="B8" s="68"/>
      <c r="C8" s="68"/>
      <c r="D8" s="68"/>
      <c r="E8" s="69"/>
      <c r="F8" s="69"/>
      <c r="G8" s="69"/>
      <c r="H8" s="69"/>
      <c r="I8" s="69"/>
      <c r="J8" s="69"/>
      <c r="K8" s="69"/>
      <c r="L8" s="69"/>
      <c r="M8" s="69"/>
      <c r="N8" s="69"/>
      <c r="O8" s="69"/>
      <c r="P8" s="69"/>
      <c r="Q8" s="69"/>
      <c r="R8" s="69"/>
      <c r="S8" s="69"/>
      <c r="T8" s="69"/>
      <c r="U8" s="69"/>
      <c r="V8" s="69"/>
      <c r="W8" s="69"/>
      <c r="X8" s="69"/>
      <c r="Y8" s="70"/>
      <c r="Z8" s="70"/>
      <c r="AA8" s="70"/>
      <c r="AB8" s="70"/>
      <c r="AC8" s="69"/>
      <c r="AD8" s="69"/>
      <c r="AE8" s="69"/>
      <c r="AF8" s="69"/>
    </row>
    <row r="9" spans="1:50" s="3" customFormat="1" ht="25.15" customHeight="1">
      <c r="A9" s="528" t="s">
        <v>217</v>
      </c>
      <c r="B9" s="532"/>
      <c r="C9" s="532"/>
      <c r="D9" s="529"/>
      <c r="E9" s="506" t="s">
        <v>101</v>
      </c>
      <c r="F9" s="507"/>
      <c r="G9" s="507"/>
      <c r="H9" s="508"/>
      <c r="I9" s="506" t="s">
        <v>114</v>
      </c>
      <c r="J9" s="507"/>
      <c r="K9" s="507"/>
      <c r="L9" s="507"/>
      <c r="M9" s="507"/>
      <c r="N9" s="507"/>
      <c r="O9" s="507"/>
      <c r="P9" s="508"/>
      <c r="Q9" s="506" t="s">
        <v>113</v>
      </c>
      <c r="R9" s="507"/>
      <c r="S9" s="507"/>
      <c r="T9" s="507"/>
      <c r="U9" s="507"/>
      <c r="V9" s="507"/>
      <c r="W9" s="507"/>
      <c r="X9" s="508"/>
      <c r="Y9" s="522" t="s">
        <v>112</v>
      </c>
      <c r="Z9" s="523"/>
      <c r="AA9" s="523"/>
      <c r="AB9" s="523"/>
      <c r="AC9" s="523"/>
      <c r="AD9" s="523"/>
      <c r="AE9" s="523"/>
      <c r="AF9" s="524"/>
      <c r="AG9" s="506" t="s">
        <v>111</v>
      </c>
      <c r="AH9" s="507"/>
      <c r="AI9" s="507"/>
      <c r="AJ9" s="507"/>
      <c r="AK9" s="507"/>
      <c r="AL9" s="507"/>
      <c r="AM9" s="507"/>
      <c r="AN9" s="508"/>
      <c r="AO9" s="506" t="s">
        <v>110</v>
      </c>
      <c r="AP9" s="507"/>
      <c r="AQ9" s="507"/>
      <c r="AR9" s="507"/>
      <c r="AS9" s="507"/>
      <c r="AT9" s="507"/>
      <c r="AU9" s="507"/>
      <c r="AV9" s="508"/>
    </row>
    <row r="10" spans="1:50" s="3" customFormat="1" ht="25.15" customHeight="1">
      <c r="A10" s="533"/>
      <c r="B10" s="534"/>
      <c r="C10" s="534"/>
      <c r="D10" s="535"/>
      <c r="E10" s="528" t="s">
        <v>100</v>
      </c>
      <c r="F10" s="529"/>
      <c r="G10" s="528" t="s">
        <v>99</v>
      </c>
      <c r="H10" s="529"/>
      <c r="I10" s="509" t="s">
        <v>98</v>
      </c>
      <c r="J10" s="509"/>
      <c r="K10" s="509" t="s">
        <v>97</v>
      </c>
      <c r="L10" s="509"/>
      <c r="M10" s="509" t="s">
        <v>96</v>
      </c>
      <c r="N10" s="509"/>
      <c r="O10" s="509" t="s">
        <v>95</v>
      </c>
      <c r="P10" s="509"/>
      <c r="Q10" s="509" t="s">
        <v>98</v>
      </c>
      <c r="R10" s="509"/>
      <c r="S10" s="509" t="s">
        <v>97</v>
      </c>
      <c r="T10" s="509"/>
      <c r="U10" s="509" t="s">
        <v>96</v>
      </c>
      <c r="V10" s="509"/>
      <c r="W10" s="509" t="s">
        <v>95</v>
      </c>
      <c r="X10" s="509"/>
      <c r="Y10" s="509" t="s">
        <v>98</v>
      </c>
      <c r="Z10" s="509"/>
      <c r="AA10" s="509" t="s">
        <v>97</v>
      </c>
      <c r="AB10" s="509"/>
      <c r="AC10" s="509" t="s">
        <v>96</v>
      </c>
      <c r="AD10" s="509"/>
      <c r="AE10" s="509" t="s">
        <v>95</v>
      </c>
      <c r="AF10" s="509"/>
      <c r="AG10" s="509" t="s">
        <v>98</v>
      </c>
      <c r="AH10" s="509"/>
      <c r="AI10" s="509" t="s">
        <v>97</v>
      </c>
      <c r="AJ10" s="509"/>
      <c r="AK10" s="509" t="s">
        <v>96</v>
      </c>
      <c r="AL10" s="509"/>
      <c r="AM10" s="509" t="s">
        <v>95</v>
      </c>
      <c r="AN10" s="509"/>
      <c r="AO10" s="509" t="s">
        <v>98</v>
      </c>
      <c r="AP10" s="509"/>
      <c r="AQ10" s="509" t="s">
        <v>97</v>
      </c>
      <c r="AR10" s="509"/>
      <c r="AS10" s="509" t="s">
        <v>96</v>
      </c>
      <c r="AT10" s="509"/>
      <c r="AU10" s="509" t="s">
        <v>95</v>
      </c>
      <c r="AV10" s="509"/>
    </row>
    <row r="11" spans="1:50" s="3" customFormat="1" ht="25.15" customHeight="1">
      <c r="A11" s="536"/>
      <c r="B11" s="537"/>
      <c r="C11" s="537"/>
      <c r="D11" s="538"/>
      <c r="E11" s="483" t="s">
        <v>252</v>
      </c>
      <c r="F11" s="483"/>
      <c r="G11" s="483"/>
      <c r="H11" s="483"/>
      <c r="I11" s="520"/>
      <c r="J11" s="521"/>
      <c r="K11" s="520"/>
      <c r="L11" s="521"/>
      <c r="M11" s="520"/>
      <c r="N11" s="521"/>
      <c r="O11" s="520"/>
      <c r="P11" s="521"/>
      <c r="Q11" s="520"/>
      <c r="R11" s="521"/>
      <c r="S11" s="520"/>
      <c r="T11" s="521"/>
      <c r="U11" s="520"/>
      <c r="V11" s="521"/>
      <c r="W11" s="520"/>
      <c r="X11" s="521"/>
      <c r="Y11" s="520"/>
      <c r="Z11" s="521"/>
      <c r="AA11" s="520"/>
      <c r="AB11" s="521"/>
      <c r="AC11" s="517"/>
      <c r="AD11" s="517"/>
      <c r="AE11" s="517"/>
      <c r="AF11" s="517"/>
      <c r="AG11" s="517"/>
      <c r="AH11" s="517"/>
      <c r="AI11" s="517">
        <v>0</v>
      </c>
      <c r="AJ11" s="517"/>
      <c r="AK11" s="517">
        <v>0</v>
      </c>
      <c r="AL11" s="517"/>
      <c r="AM11" s="517">
        <v>0</v>
      </c>
      <c r="AN11" s="517"/>
      <c r="AO11" s="517">
        <v>0</v>
      </c>
      <c r="AP11" s="517"/>
      <c r="AQ11" s="517">
        <v>0</v>
      </c>
      <c r="AR11" s="517"/>
      <c r="AS11" s="517">
        <v>0</v>
      </c>
      <c r="AT11" s="517"/>
      <c r="AU11" s="517">
        <v>0</v>
      </c>
      <c r="AV11" s="517"/>
    </row>
    <row r="12" spans="1:50" s="3" customFormat="1" ht="25.15" customHeight="1">
      <c r="A12" s="536"/>
      <c r="B12" s="537"/>
      <c r="C12" s="537"/>
      <c r="D12" s="538"/>
      <c r="E12" s="483" t="s">
        <v>252</v>
      </c>
      <c r="F12" s="483"/>
      <c r="G12" s="483"/>
      <c r="H12" s="483"/>
      <c r="I12" s="520"/>
      <c r="J12" s="521"/>
      <c r="K12" s="520"/>
      <c r="L12" s="521"/>
      <c r="M12" s="520"/>
      <c r="N12" s="521"/>
      <c r="O12" s="520"/>
      <c r="P12" s="521"/>
      <c r="Q12" s="520"/>
      <c r="R12" s="521"/>
      <c r="S12" s="520"/>
      <c r="T12" s="521"/>
      <c r="U12" s="520"/>
      <c r="V12" s="521"/>
      <c r="W12" s="520"/>
      <c r="X12" s="521"/>
      <c r="Y12" s="520"/>
      <c r="Z12" s="521"/>
      <c r="AA12" s="520"/>
      <c r="AB12" s="521"/>
      <c r="AC12" s="517"/>
      <c r="AD12" s="517"/>
      <c r="AE12" s="517"/>
      <c r="AF12" s="517"/>
      <c r="AG12" s="517"/>
      <c r="AH12" s="517"/>
      <c r="AI12" s="517">
        <v>0</v>
      </c>
      <c r="AJ12" s="517"/>
      <c r="AK12" s="517">
        <v>0</v>
      </c>
      <c r="AL12" s="517"/>
      <c r="AM12" s="517">
        <v>0</v>
      </c>
      <c r="AN12" s="517"/>
      <c r="AO12" s="517">
        <v>0</v>
      </c>
      <c r="AP12" s="517"/>
      <c r="AQ12" s="517">
        <v>0</v>
      </c>
      <c r="AR12" s="517"/>
      <c r="AS12" s="517">
        <v>0</v>
      </c>
      <c r="AT12" s="517"/>
      <c r="AU12" s="517">
        <v>0</v>
      </c>
      <c r="AV12" s="517"/>
    </row>
    <row r="13" spans="1:50" s="3" customFormat="1" ht="25.15" customHeight="1">
      <c r="A13" s="530"/>
      <c r="B13" s="531"/>
      <c r="C13" s="531"/>
      <c r="D13" s="531"/>
      <c r="E13" s="483"/>
      <c r="F13" s="483"/>
      <c r="G13" s="483"/>
      <c r="H13" s="483"/>
      <c r="I13" s="520"/>
      <c r="J13" s="521"/>
      <c r="K13" s="520"/>
      <c r="L13" s="521"/>
      <c r="M13" s="520"/>
      <c r="N13" s="521"/>
      <c r="O13" s="520"/>
      <c r="P13" s="521"/>
      <c r="Q13" s="520"/>
      <c r="R13" s="521"/>
      <c r="S13" s="520"/>
      <c r="T13" s="521"/>
      <c r="U13" s="520"/>
      <c r="V13" s="521"/>
      <c r="W13" s="520"/>
      <c r="X13" s="521"/>
      <c r="Y13" s="520"/>
      <c r="Z13" s="521"/>
      <c r="AA13" s="520"/>
      <c r="AB13" s="521"/>
      <c r="AC13" s="517"/>
      <c r="AD13" s="517"/>
      <c r="AE13" s="517"/>
      <c r="AF13" s="517"/>
      <c r="AG13" s="517"/>
      <c r="AH13" s="517"/>
      <c r="AI13" s="517">
        <v>0</v>
      </c>
      <c r="AJ13" s="517"/>
      <c r="AK13" s="517">
        <v>0</v>
      </c>
      <c r="AL13" s="517"/>
      <c r="AM13" s="517">
        <v>0</v>
      </c>
      <c r="AN13" s="517"/>
      <c r="AO13" s="517">
        <v>0</v>
      </c>
      <c r="AP13" s="517"/>
      <c r="AQ13" s="517">
        <v>0</v>
      </c>
      <c r="AR13" s="517"/>
      <c r="AS13" s="517">
        <v>0</v>
      </c>
      <c r="AT13" s="517"/>
      <c r="AU13" s="517">
        <v>0</v>
      </c>
      <c r="AV13" s="517"/>
    </row>
    <row r="14" spans="1:50" s="3" customFormat="1" ht="25.15" customHeight="1">
      <c r="A14" s="530"/>
      <c r="B14" s="531"/>
      <c r="C14" s="531"/>
      <c r="D14" s="531"/>
      <c r="E14" s="483"/>
      <c r="F14" s="483"/>
      <c r="G14" s="483"/>
      <c r="H14" s="483"/>
      <c r="I14" s="520"/>
      <c r="J14" s="521"/>
      <c r="K14" s="520"/>
      <c r="L14" s="521"/>
      <c r="M14" s="520"/>
      <c r="N14" s="521"/>
      <c r="O14" s="520"/>
      <c r="P14" s="521"/>
      <c r="Q14" s="520"/>
      <c r="R14" s="521"/>
      <c r="S14" s="520"/>
      <c r="T14" s="521"/>
      <c r="U14" s="520"/>
      <c r="V14" s="521"/>
      <c r="W14" s="520"/>
      <c r="X14" s="521"/>
      <c r="Y14" s="520"/>
      <c r="Z14" s="521"/>
      <c r="AA14" s="520"/>
      <c r="AB14" s="521"/>
      <c r="AC14" s="517"/>
      <c r="AD14" s="517"/>
      <c r="AE14" s="517"/>
      <c r="AF14" s="517"/>
      <c r="AG14" s="517"/>
      <c r="AH14" s="517"/>
      <c r="AI14" s="517">
        <v>0</v>
      </c>
      <c r="AJ14" s="517"/>
      <c r="AK14" s="517">
        <v>0</v>
      </c>
      <c r="AL14" s="517"/>
      <c r="AM14" s="517">
        <v>0</v>
      </c>
      <c r="AN14" s="517"/>
      <c r="AO14" s="517">
        <v>0</v>
      </c>
      <c r="AP14" s="517"/>
      <c r="AQ14" s="517">
        <v>0</v>
      </c>
      <c r="AR14" s="517"/>
      <c r="AS14" s="517">
        <v>0</v>
      </c>
      <c r="AT14" s="517"/>
      <c r="AU14" s="517">
        <v>0</v>
      </c>
      <c r="AV14" s="517"/>
    </row>
    <row r="15" spans="1:50" s="3" customFormat="1" ht="25.15" customHeight="1">
      <c r="A15" s="530"/>
      <c r="B15" s="531"/>
      <c r="C15" s="531"/>
      <c r="D15" s="531"/>
      <c r="E15" s="483"/>
      <c r="F15" s="483"/>
      <c r="G15" s="483"/>
      <c r="H15" s="483"/>
      <c r="I15" s="520"/>
      <c r="J15" s="521"/>
      <c r="K15" s="520"/>
      <c r="L15" s="521"/>
      <c r="M15" s="520"/>
      <c r="N15" s="521"/>
      <c r="O15" s="520"/>
      <c r="P15" s="521"/>
      <c r="Q15" s="520"/>
      <c r="R15" s="521"/>
      <c r="S15" s="520"/>
      <c r="T15" s="521"/>
      <c r="U15" s="520"/>
      <c r="V15" s="521"/>
      <c r="W15" s="520"/>
      <c r="X15" s="521"/>
      <c r="Y15" s="520"/>
      <c r="Z15" s="521"/>
      <c r="AA15" s="520"/>
      <c r="AB15" s="521"/>
      <c r="AC15" s="517"/>
      <c r="AD15" s="517"/>
      <c r="AE15" s="517"/>
      <c r="AF15" s="517"/>
      <c r="AG15" s="517"/>
      <c r="AH15" s="517"/>
      <c r="AI15" s="517">
        <v>0</v>
      </c>
      <c r="AJ15" s="517"/>
      <c r="AK15" s="517">
        <v>0</v>
      </c>
      <c r="AL15" s="517"/>
      <c r="AM15" s="517">
        <v>0</v>
      </c>
      <c r="AN15" s="517"/>
      <c r="AO15" s="517">
        <v>0</v>
      </c>
      <c r="AP15" s="517"/>
      <c r="AQ15" s="517">
        <v>0</v>
      </c>
      <c r="AR15" s="517"/>
      <c r="AS15" s="517">
        <v>0</v>
      </c>
      <c r="AT15" s="517"/>
      <c r="AU15" s="517">
        <v>0</v>
      </c>
      <c r="AV15" s="517"/>
    </row>
    <row r="16" spans="1:50" s="3" customFormat="1" ht="25.15" customHeight="1">
      <c r="A16" s="525" t="s">
        <v>90</v>
      </c>
      <c r="B16" s="526"/>
      <c r="C16" s="526"/>
      <c r="D16" s="526"/>
      <c r="E16" s="526"/>
      <c r="F16" s="526"/>
      <c r="G16" s="526"/>
      <c r="H16" s="527"/>
      <c r="I16" s="518">
        <f>SUM(I11:J15)</f>
        <v>0</v>
      </c>
      <c r="J16" s="519"/>
      <c r="K16" s="518">
        <f t="shared" ref="K16" si="0">SUM(K11:L15)</f>
        <v>0</v>
      </c>
      <c r="L16" s="519"/>
      <c r="M16" s="518">
        <f t="shared" ref="M16" si="1">SUM(M11:N15)</f>
        <v>0</v>
      </c>
      <c r="N16" s="519"/>
      <c r="O16" s="518">
        <f t="shared" ref="O16" si="2">SUM(O11:P15)</f>
        <v>0</v>
      </c>
      <c r="P16" s="519"/>
      <c r="Q16" s="518">
        <f t="shared" ref="Q16" si="3">SUM(Q11:R15)</f>
        <v>0</v>
      </c>
      <c r="R16" s="519"/>
      <c r="S16" s="518">
        <f t="shared" ref="S16" si="4">SUM(S11:T15)</f>
        <v>0</v>
      </c>
      <c r="T16" s="519"/>
      <c r="U16" s="518">
        <f t="shared" ref="U16" si="5">SUM(U11:V15)</f>
        <v>0</v>
      </c>
      <c r="V16" s="519"/>
      <c r="W16" s="518">
        <f t="shared" ref="W16" si="6">SUM(W11:X15)</f>
        <v>0</v>
      </c>
      <c r="X16" s="519"/>
      <c r="Y16" s="518">
        <f t="shared" ref="Y16" si="7">SUM(Y11:Z15)</f>
        <v>0</v>
      </c>
      <c r="Z16" s="519"/>
      <c r="AA16" s="518">
        <f t="shared" ref="AA16" si="8">SUM(AA11:AB15)</f>
        <v>0</v>
      </c>
      <c r="AB16" s="519"/>
      <c r="AC16" s="518">
        <f t="shared" ref="AC16" si="9">SUM(AC11:AD15)</f>
        <v>0</v>
      </c>
      <c r="AD16" s="519"/>
      <c r="AE16" s="518">
        <f t="shared" ref="AE16" si="10">SUM(AE11:AF15)</f>
        <v>0</v>
      </c>
      <c r="AF16" s="519"/>
      <c r="AG16" s="518">
        <f t="shared" ref="AG16" si="11">SUM(AG11:AH15)</f>
        <v>0</v>
      </c>
      <c r="AH16" s="519"/>
      <c r="AI16" s="518">
        <f t="shared" ref="AI16" si="12">SUM(AI11:AJ15)</f>
        <v>0</v>
      </c>
      <c r="AJ16" s="519"/>
      <c r="AK16" s="518">
        <f t="shared" ref="AK16" si="13">SUM(AK11:AL15)</f>
        <v>0</v>
      </c>
      <c r="AL16" s="519"/>
      <c r="AM16" s="518">
        <f t="shared" ref="AM16" si="14">SUM(AM11:AN15)</f>
        <v>0</v>
      </c>
      <c r="AN16" s="519"/>
      <c r="AO16" s="518">
        <f t="shared" ref="AO16" si="15">SUM(AO11:AP15)</f>
        <v>0</v>
      </c>
      <c r="AP16" s="519"/>
      <c r="AQ16" s="518">
        <f t="shared" ref="AQ16" si="16">SUM(AQ11:AR15)</f>
        <v>0</v>
      </c>
      <c r="AR16" s="519"/>
      <c r="AS16" s="518">
        <f t="shared" ref="AS16" si="17">SUM(AS11:AT15)</f>
        <v>0</v>
      </c>
      <c r="AT16" s="519"/>
      <c r="AU16" s="518">
        <f t="shared" ref="AU16" si="18">SUM(AU11:AV15)</f>
        <v>0</v>
      </c>
      <c r="AV16" s="519"/>
    </row>
    <row r="17" spans="1:48" s="3" customFormat="1" ht="15" customHeight="1">
      <c r="A17" s="67" t="s">
        <v>120</v>
      </c>
      <c r="T17" s="2"/>
      <c r="U17" s="2"/>
      <c r="V17" s="2"/>
      <c r="W17" s="2"/>
      <c r="X17" s="2"/>
      <c r="Y17" s="2"/>
      <c r="Z17" s="2"/>
      <c r="AA17" s="2"/>
      <c r="AB17" s="2"/>
      <c r="AC17" s="2"/>
      <c r="AD17" s="2"/>
      <c r="AM17" s="2"/>
      <c r="AN17" s="2"/>
      <c r="AO17" s="2"/>
      <c r="AP17" s="2"/>
      <c r="AQ17" s="2"/>
      <c r="AR17" s="2"/>
      <c r="AS17" s="2"/>
    </row>
    <row r="18" spans="1:48" s="3" customFormat="1" ht="25.15" customHeight="1">
      <c r="A18" s="544"/>
      <c r="B18" s="545"/>
      <c r="C18" s="545"/>
      <c r="D18" s="545"/>
      <c r="E18" s="545"/>
      <c r="F18" s="545"/>
      <c r="G18" s="545"/>
      <c r="H18" s="546"/>
      <c r="I18" s="541" t="s">
        <v>118</v>
      </c>
      <c r="J18" s="542"/>
      <c r="K18" s="542"/>
      <c r="L18" s="542"/>
      <c r="M18" s="542"/>
      <c r="N18" s="542"/>
      <c r="O18" s="542"/>
      <c r="P18" s="542"/>
      <c r="Q18" s="542"/>
      <c r="R18" s="542"/>
      <c r="S18" s="542"/>
      <c r="T18" s="542"/>
      <c r="U18" s="542"/>
      <c r="V18" s="542"/>
      <c r="W18" s="542"/>
      <c r="X18" s="542"/>
      <c r="Y18" s="542"/>
      <c r="Z18" s="542"/>
      <c r="AA18" s="542"/>
      <c r="AB18" s="543"/>
      <c r="AC18" s="477" t="s">
        <v>119</v>
      </c>
      <c r="AD18" s="478"/>
      <c r="AE18" s="478"/>
      <c r="AF18" s="478"/>
      <c r="AG18" s="478"/>
      <c r="AH18" s="478"/>
      <c r="AI18" s="478"/>
      <c r="AJ18" s="478"/>
      <c r="AK18" s="478"/>
      <c r="AL18" s="478"/>
      <c r="AM18" s="478"/>
      <c r="AN18" s="478"/>
      <c r="AO18" s="478"/>
      <c r="AP18" s="478"/>
      <c r="AQ18" s="478"/>
      <c r="AR18" s="478"/>
      <c r="AS18" s="478"/>
      <c r="AT18" s="478"/>
      <c r="AU18" s="478"/>
      <c r="AV18" s="479"/>
    </row>
    <row r="19" spans="1:48" s="3" customFormat="1" ht="25.15" customHeight="1">
      <c r="A19" s="547" t="s">
        <v>215</v>
      </c>
      <c r="B19" s="548"/>
      <c r="C19" s="548"/>
      <c r="D19" s="548"/>
      <c r="E19" s="548"/>
      <c r="F19" s="548"/>
      <c r="G19" s="548"/>
      <c r="H19" s="548"/>
      <c r="I19" s="480">
        <v>600</v>
      </c>
      <c r="J19" s="481"/>
      <c r="K19" s="481"/>
      <c r="L19" s="481"/>
      <c r="M19" s="481"/>
      <c r="N19" s="107"/>
      <c r="O19" s="108" t="s">
        <v>8</v>
      </c>
      <c r="P19" s="476">
        <f>SUMIF(E:E, "〇", W:W)</f>
        <v>0</v>
      </c>
      <c r="Q19" s="476"/>
      <c r="R19" s="476"/>
      <c r="S19" s="476"/>
      <c r="T19" s="476"/>
      <c r="U19" s="476"/>
      <c r="V19" s="108" t="s">
        <v>117</v>
      </c>
      <c r="W19" s="472">
        <f>I19*P19</f>
        <v>0</v>
      </c>
      <c r="X19" s="472"/>
      <c r="Y19" s="472"/>
      <c r="Z19" s="472"/>
      <c r="AA19" s="472"/>
      <c r="AB19" s="473"/>
      <c r="AC19" s="480">
        <v>100</v>
      </c>
      <c r="AD19" s="481"/>
      <c r="AE19" s="481"/>
      <c r="AF19" s="481"/>
      <c r="AG19" s="481"/>
      <c r="AH19" s="107"/>
      <c r="AI19" s="108" t="s">
        <v>8</v>
      </c>
      <c r="AJ19" s="476">
        <f>SUMIF(G:G, "〇", W:W)</f>
        <v>0</v>
      </c>
      <c r="AK19" s="476"/>
      <c r="AL19" s="476"/>
      <c r="AM19" s="476"/>
      <c r="AN19" s="476"/>
      <c r="AO19" s="476"/>
      <c r="AP19" s="108" t="s">
        <v>117</v>
      </c>
      <c r="AQ19" s="472">
        <f>AC19*AJ19</f>
        <v>0</v>
      </c>
      <c r="AR19" s="472"/>
      <c r="AS19" s="472"/>
      <c r="AT19" s="472"/>
      <c r="AU19" s="472"/>
      <c r="AV19" s="473"/>
    </row>
    <row r="20" spans="1:48" s="3" customFormat="1" ht="25.15" customHeight="1">
      <c r="A20" s="547" t="s">
        <v>216</v>
      </c>
      <c r="B20" s="548"/>
      <c r="C20" s="548"/>
      <c r="D20" s="548"/>
      <c r="E20" s="548"/>
      <c r="F20" s="548"/>
      <c r="G20" s="548"/>
      <c r="H20" s="548"/>
      <c r="I20" s="480">
        <v>900</v>
      </c>
      <c r="J20" s="481"/>
      <c r="K20" s="481"/>
      <c r="L20" s="481"/>
      <c r="M20" s="481"/>
      <c r="N20" s="107"/>
      <c r="O20" s="109" t="s">
        <v>8</v>
      </c>
      <c r="P20" s="476">
        <f>SUMIF(E:E, "〇", AE:AE)</f>
        <v>0</v>
      </c>
      <c r="Q20" s="476"/>
      <c r="R20" s="476"/>
      <c r="S20" s="476"/>
      <c r="T20" s="476"/>
      <c r="U20" s="476"/>
      <c r="V20" s="109" t="s">
        <v>117</v>
      </c>
      <c r="W20" s="472">
        <f t="shared" ref="W20:W22" si="19">I20*P20</f>
        <v>0</v>
      </c>
      <c r="X20" s="472"/>
      <c r="Y20" s="472"/>
      <c r="Z20" s="472"/>
      <c r="AA20" s="472"/>
      <c r="AB20" s="473"/>
      <c r="AC20" s="480">
        <v>150</v>
      </c>
      <c r="AD20" s="481"/>
      <c r="AE20" s="481"/>
      <c r="AF20" s="481"/>
      <c r="AG20" s="481"/>
      <c r="AH20" s="107"/>
      <c r="AI20" s="109" t="s">
        <v>8</v>
      </c>
      <c r="AJ20" s="476">
        <f>SUMIF(G:G, "〇", AE:AE)</f>
        <v>0</v>
      </c>
      <c r="AK20" s="476"/>
      <c r="AL20" s="476"/>
      <c r="AM20" s="476"/>
      <c r="AN20" s="476"/>
      <c r="AO20" s="476"/>
      <c r="AP20" s="109" t="s">
        <v>117</v>
      </c>
      <c r="AQ20" s="472">
        <f t="shared" ref="AQ20:AQ22" si="20">AC20*AJ20</f>
        <v>0</v>
      </c>
      <c r="AR20" s="472"/>
      <c r="AS20" s="472"/>
      <c r="AT20" s="472"/>
      <c r="AU20" s="472"/>
      <c r="AV20" s="473"/>
    </row>
    <row r="21" spans="1:48" s="3" customFormat="1" ht="25.15" customHeight="1">
      <c r="A21" s="547" t="s">
        <v>115</v>
      </c>
      <c r="B21" s="548"/>
      <c r="C21" s="548"/>
      <c r="D21" s="548"/>
      <c r="E21" s="548"/>
      <c r="F21" s="548"/>
      <c r="G21" s="548"/>
      <c r="H21" s="548"/>
      <c r="I21" s="480">
        <v>900</v>
      </c>
      <c r="J21" s="481"/>
      <c r="K21" s="481"/>
      <c r="L21" s="481"/>
      <c r="M21" s="481"/>
      <c r="N21" s="107"/>
      <c r="O21" s="110" t="s">
        <v>8</v>
      </c>
      <c r="P21" s="476">
        <f>SUMIF(E:E, "〇", AM:AM)</f>
        <v>0</v>
      </c>
      <c r="Q21" s="476"/>
      <c r="R21" s="476"/>
      <c r="S21" s="476"/>
      <c r="T21" s="476"/>
      <c r="U21" s="476"/>
      <c r="V21" s="110" t="s">
        <v>117</v>
      </c>
      <c r="W21" s="472">
        <f t="shared" si="19"/>
        <v>0</v>
      </c>
      <c r="X21" s="472"/>
      <c r="Y21" s="472"/>
      <c r="Z21" s="472"/>
      <c r="AA21" s="472"/>
      <c r="AB21" s="473"/>
      <c r="AC21" s="480">
        <v>150</v>
      </c>
      <c r="AD21" s="481"/>
      <c r="AE21" s="481"/>
      <c r="AF21" s="481"/>
      <c r="AG21" s="481"/>
      <c r="AH21" s="107"/>
      <c r="AI21" s="110" t="s">
        <v>8</v>
      </c>
      <c r="AJ21" s="476">
        <f>SUMIF(G:G, "〇", AM:AM)</f>
        <v>0</v>
      </c>
      <c r="AK21" s="476"/>
      <c r="AL21" s="476"/>
      <c r="AM21" s="476"/>
      <c r="AN21" s="476"/>
      <c r="AO21" s="476"/>
      <c r="AP21" s="110" t="s">
        <v>117</v>
      </c>
      <c r="AQ21" s="472">
        <f t="shared" si="20"/>
        <v>0</v>
      </c>
      <c r="AR21" s="472"/>
      <c r="AS21" s="472"/>
      <c r="AT21" s="472"/>
      <c r="AU21" s="472"/>
      <c r="AV21" s="473"/>
    </row>
    <row r="22" spans="1:48" s="3" customFormat="1" ht="25.15" customHeight="1">
      <c r="A22" s="547" t="s">
        <v>116</v>
      </c>
      <c r="B22" s="548"/>
      <c r="C22" s="548"/>
      <c r="D22" s="548"/>
      <c r="E22" s="548"/>
      <c r="F22" s="548"/>
      <c r="G22" s="548"/>
      <c r="H22" s="548"/>
      <c r="I22" s="480">
        <v>1300</v>
      </c>
      <c r="J22" s="481"/>
      <c r="K22" s="481"/>
      <c r="L22" s="481"/>
      <c r="M22" s="481"/>
      <c r="N22" s="111"/>
      <c r="O22" s="110" t="s">
        <v>8</v>
      </c>
      <c r="P22" s="476">
        <f>SUMIF(E:E, "〇", AU:AU)</f>
        <v>0</v>
      </c>
      <c r="Q22" s="476"/>
      <c r="R22" s="476"/>
      <c r="S22" s="476"/>
      <c r="T22" s="476"/>
      <c r="U22" s="476"/>
      <c r="V22" s="110" t="s">
        <v>117</v>
      </c>
      <c r="W22" s="472">
        <f t="shared" si="19"/>
        <v>0</v>
      </c>
      <c r="X22" s="472"/>
      <c r="Y22" s="472"/>
      <c r="Z22" s="472"/>
      <c r="AA22" s="472"/>
      <c r="AB22" s="473"/>
      <c r="AC22" s="480">
        <v>350</v>
      </c>
      <c r="AD22" s="481"/>
      <c r="AE22" s="481"/>
      <c r="AF22" s="481"/>
      <c r="AG22" s="481"/>
      <c r="AH22" s="111"/>
      <c r="AI22" s="110" t="s">
        <v>8</v>
      </c>
      <c r="AJ22" s="476">
        <f>SUMIF(G:G, "〇", AU:AU)</f>
        <v>0</v>
      </c>
      <c r="AK22" s="476"/>
      <c r="AL22" s="476"/>
      <c r="AM22" s="476"/>
      <c r="AN22" s="476"/>
      <c r="AO22" s="476"/>
      <c r="AP22" s="110" t="s">
        <v>117</v>
      </c>
      <c r="AQ22" s="472">
        <f t="shared" si="20"/>
        <v>0</v>
      </c>
      <c r="AR22" s="472"/>
      <c r="AS22" s="472"/>
      <c r="AT22" s="472"/>
      <c r="AU22" s="472"/>
      <c r="AV22" s="473"/>
    </row>
    <row r="23" spans="1:48" s="3" customFormat="1" ht="25.15" customHeight="1">
      <c r="A23" s="525" t="s">
        <v>90</v>
      </c>
      <c r="B23" s="526"/>
      <c r="C23" s="526"/>
      <c r="D23" s="526"/>
      <c r="E23" s="526"/>
      <c r="F23" s="526"/>
      <c r="G23" s="526"/>
      <c r="H23" s="526"/>
      <c r="I23" s="112"/>
      <c r="J23" s="113"/>
      <c r="K23" s="113"/>
      <c r="L23" s="113"/>
      <c r="M23" s="113"/>
      <c r="N23" s="113"/>
      <c r="O23" s="113"/>
      <c r="P23" s="113"/>
      <c r="Q23" s="113"/>
      <c r="R23" s="113"/>
      <c r="S23" s="113"/>
      <c r="T23" s="113"/>
      <c r="U23" s="113"/>
      <c r="V23" s="114"/>
      <c r="W23" s="474">
        <f>SUM(W19:AB22)</f>
        <v>0</v>
      </c>
      <c r="X23" s="474"/>
      <c r="Y23" s="474"/>
      <c r="Z23" s="474"/>
      <c r="AA23" s="474"/>
      <c r="AB23" s="475"/>
      <c r="AC23" s="112"/>
      <c r="AD23" s="113"/>
      <c r="AE23" s="113"/>
      <c r="AF23" s="113"/>
      <c r="AG23" s="113"/>
      <c r="AH23" s="113"/>
      <c r="AI23" s="113"/>
      <c r="AJ23" s="113"/>
      <c r="AK23" s="113"/>
      <c r="AL23" s="113"/>
      <c r="AM23" s="113"/>
      <c r="AN23" s="113"/>
      <c r="AO23" s="113"/>
      <c r="AP23" s="114"/>
      <c r="AQ23" s="474">
        <f>SUM(AQ19:AV22)</f>
        <v>0</v>
      </c>
      <c r="AR23" s="474"/>
      <c r="AS23" s="474"/>
      <c r="AT23" s="474"/>
      <c r="AU23" s="474"/>
      <c r="AV23" s="475"/>
    </row>
    <row r="24" spans="1:48" ht="15" customHeight="1">
      <c r="A24" s="71"/>
      <c r="B24" s="3"/>
      <c r="C24" s="3"/>
      <c r="D24" s="3"/>
      <c r="E24" s="3"/>
      <c r="F24" s="3"/>
      <c r="G24" s="3"/>
      <c r="H24" s="3"/>
      <c r="I24" s="3"/>
      <c r="J24" s="3"/>
      <c r="K24" s="3"/>
      <c r="L24" s="3"/>
      <c r="M24" s="3"/>
      <c r="N24" s="3"/>
      <c r="O24" s="3"/>
      <c r="P24" s="3"/>
      <c r="Q24" s="3"/>
      <c r="R24" s="3"/>
      <c r="S24" s="3"/>
      <c r="T24" s="2"/>
      <c r="U24" s="2"/>
      <c r="V24" s="2"/>
      <c r="W24" s="2"/>
      <c r="X24" s="2"/>
      <c r="Y24" s="2"/>
      <c r="AA24" s="2"/>
      <c r="AB24" s="2"/>
      <c r="AC24" s="2"/>
      <c r="AD24" s="2"/>
      <c r="AE24" s="3"/>
      <c r="AF24" s="3"/>
      <c r="AG24" s="3"/>
      <c r="AH24" s="3"/>
      <c r="AI24" s="3"/>
      <c r="AJ24" s="3"/>
      <c r="AK24" s="3"/>
      <c r="AL24" s="3"/>
      <c r="AM24" s="2"/>
      <c r="AN24" s="2"/>
      <c r="AO24" s="2"/>
      <c r="AP24" s="2"/>
      <c r="AQ24" s="2"/>
      <c r="AR24" s="2"/>
      <c r="AS24" s="2"/>
      <c r="AT24" s="1"/>
      <c r="AU24" s="2"/>
      <c r="AV24" s="2"/>
    </row>
    <row r="25" spans="1:48" ht="25.15" customHeight="1">
      <c r="A25" s="477" t="s">
        <v>94</v>
      </c>
      <c r="B25" s="478"/>
      <c r="C25" s="478"/>
      <c r="D25" s="478"/>
      <c r="E25" s="478"/>
      <c r="F25" s="478"/>
      <c r="G25" s="478"/>
      <c r="H25" s="478"/>
      <c r="I25" s="478"/>
      <c r="J25" s="478"/>
      <c r="K25" s="478"/>
      <c r="L25" s="478"/>
      <c r="M25" s="478"/>
      <c r="N25" s="478"/>
      <c r="O25" s="478"/>
      <c r="P25" s="478"/>
      <c r="Q25" s="478"/>
      <c r="R25" s="478"/>
      <c r="S25" s="478"/>
      <c r="T25" s="478"/>
      <c r="U25" s="478"/>
      <c r="V25" s="478"/>
      <c r="W25" s="479"/>
      <c r="X25" s="63"/>
      <c r="Y25" s="63"/>
      <c r="Z25" s="477" t="s">
        <v>93</v>
      </c>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9"/>
    </row>
    <row r="26" spans="1:48" ht="25.15" customHeight="1">
      <c r="A26" s="503"/>
      <c r="B26" s="504"/>
      <c r="C26" s="504"/>
      <c r="D26" s="504"/>
      <c r="E26" s="504"/>
      <c r="F26" s="504"/>
      <c r="G26" s="504"/>
      <c r="H26" s="505"/>
      <c r="I26" s="549"/>
      <c r="J26" s="550"/>
      <c r="K26" s="550"/>
      <c r="L26" s="550"/>
      <c r="M26" s="72" t="s">
        <v>8</v>
      </c>
      <c r="N26" s="458"/>
      <c r="O26" s="458"/>
      <c r="P26" s="458"/>
      <c r="Q26" s="458"/>
      <c r="R26" s="73" t="s">
        <v>117</v>
      </c>
      <c r="S26" s="539">
        <f>I26*N26</f>
        <v>0</v>
      </c>
      <c r="T26" s="539"/>
      <c r="U26" s="539"/>
      <c r="V26" s="539"/>
      <c r="W26" s="540"/>
      <c r="X26" s="63"/>
      <c r="Y26" s="63"/>
      <c r="Z26" s="503"/>
      <c r="AA26" s="504"/>
      <c r="AB26" s="504"/>
      <c r="AC26" s="504"/>
      <c r="AD26" s="504"/>
      <c r="AE26" s="504"/>
      <c r="AF26" s="504"/>
      <c r="AG26" s="505"/>
      <c r="AH26" s="549"/>
      <c r="AI26" s="550"/>
      <c r="AJ26" s="550"/>
      <c r="AK26" s="550"/>
      <c r="AL26" s="72" t="s">
        <v>8</v>
      </c>
      <c r="AM26" s="458"/>
      <c r="AN26" s="458"/>
      <c r="AO26" s="458"/>
      <c r="AP26" s="458"/>
      <c r="AQ26" s="73" t="s">
        <v>117</v>
      </c>
      <c r="AR26" s="558">
        <f>AH26*AM26</f>
        <v>0</v>
      </c>
      <c r="AS26" s="558"/>
      <c r="AT26" s="558"/>
      <c r="AU26" s="558"/>
      <c r="AV26" s="559"/>
    </row>
    <row r="27" spans="1:48" ht="25.15" customHeight="1">
      <c r="A27" s="503"/>
      <c r="B27" s="504"/>
      <c r="C27" s="504"/>
      <c r="D27" s="504"/>
      <c r="E27" s="504"/>
      <c r="F27" s="504"/>
      <c r="G27" s="504"/>
      <c r="H27" s="505"/>
      <c r="I27" s="549"/>
      <c r="J27" s="550"/>
      <c r="K27" s="550"/>
      <c r="L27" s="550"/>
      <c r="M27" s="72" t="s">
        <v>8</v>
      </c>
      <c r="N27" s="458"/>
      <c r="O27" s="458"/>
      <c r="P27" s="458"/>
      <c r="Q27" s="458"/>
      <c r="R27" s="72" t="s">
        <v>117</v>
      </c>
      <c r="S27" s="539">
        <f t="shared" ref="S27:S29" si="21">I27*N27</f>
        <v>0</v>
      </c>
      <c r="T27" s="539"/>
      <c r="U27" s="539"/>
      <c r="V27" s="539"/>
      <c r="W27" s="540"/>
      <c r="Y27" s="63"/>
      <c r="Z27" s="503"/>
      <c r="AA27" s="504"/>
      <c r="AB27" s="504"/>
      <c r="AC27" s="504"/>
      <c r="AD27" s="504"/>
      <c r="AE27" s="504"/>
      <c r="AF27" s="504"/>
      <c r="AG27" s="505"/>
      <c r="AH27" s="549"/>
      <c r="AI27" s="550"/>
      <c r="AJ27" s="550"/>
      <c r="AK27" s="550"/>
      <c r="AL27" s="72" t="s">
        <v>8</v>
      </c>
      <c r="AM27" s="458"/>
      <c r="AN27" s="458"/>
      <c r="AO27" s="458"/>
      <c r="AP27" s="458"/>
      <c r="AQ27" s="72" t="s">
        <v>117</v>
      </c>
      <c r="AR27" s="558">
        <f t="shared" ref="AR27:AR29" si="22">AH27*AM27</f>
        <v>0</v>
      </c>
      <c r="AS27" s="558"/>
      <c r="AT27" s="558"/>
      <c r="AU27" s="558"/>
      <c r="AV27" s="559"/>
    </row>
    <row r="28" spans="1:48" ht="25.15" customHeight="1">
      <c r="A28" s="503"/>
      <c r="B28" s="504"/>
      <c r="C28" s="504"/>
      <c r="D28" s="504"/>
      <c r="E28" s="504"/>
      <c r="F28" s="504"/>
      <c r="G28" s="504"/>
      <c r="H28" s="505"/>
      <c r="I28" s="549"/>
      <c r="J28" s="550"/>
      <c r="K28" s="550"/>
      <c r="L28" s="550"/>
      <c r="M28" s="74" t="s">
        <v>8</v>
      </c>
      <c r="N28" s="458"/>
      <c r="O28" s="458"/>
      <c r="P28" s="458"/>
      <c r="Q28" s="458"/>
      <c r="R28" s="74" t="s">
        <v>117</v>
      </c>
      <c r="S28" s="539">
        <f t="shared" si="21"/>
        <v>0</v>
      </c>
      <c r="T28" s="539"/>
      <c r="U28" s="539"/>
      <c r="V28" s="539"/>
      <c r="W28" s="540"/>
      <c r="Y28" s="63"/>
      <c r="Z28" s="503"/>
      <c r="AA28" s="504"/>
      <c r="AB28" s="504"/>
      <c r="AC28" s="504"/>
      <c r="AD28" s="504"/>
      <c r="AE28" s="504"/>
      <c r="AF28" s="504"/>
      <c r="AG28" s="505"/>
      <c r="AH28" s="549"/>
      <c r="AI28" s="550"/>
      <c r="AJ28" s="550"/>
      <c r="AK28" s="550"/>
      <c r="AL28" s="74" t="s">
        <v>8</v>
      </c>
      <c r="AM28" s="458"/>
      <c r="AN28" s="458"/>
      <c r="AO28" s="458"/>
      <c r="AP28" s="458"/>
      <c r="AQ28" s="74" t="s">
        <v>117</v>
      </c>
      <c r="AR28" s="558">
        <f t="shared" si="22"/>
        <v>0</v>
      </c>
      <c r="AS28" s="558"/>
      <c r="AT28" s="558"/>
      <c r="AU28" s="558"/>
      <c r="AV28" s="559"/>
    </row>
    <row r="29" spans="1:48" ht="25.15" customHeight="1">
      <c r="A29" s="503"/>
      <c r="B29" s="504"/>
      <c r="C29" s="504"/>
      <c r="D29" s="504"/>
      <c r="E29" s="504"/>
      <c r="F29" s="504"/>
      <c r="G29" s="504"/>
      <c r="H29" s="505"/>
      <c r="I29" s="551"/>
      <c r="J29" s="552"/>
      <c r="K29" s="552"/>
      <c r="L29" s="552"/>
      <c r="M29" s="74" t="s">
        <v>8</v>
      </c>
      <c r="N29" s="458"/>
      <c r="O29" s="458"/>
      <c r="P29" s="458"/>
      <c r="Q29" s="458"/>
      <c r="R29" s="74" t="s">
        <v>117</v>
      </c>
      <c r="S29" s="556">
        <f t="shared" si="21"/>
        <v>0</v>
      </c>
      <c r="T29" s="556"/>
      <c r="U29" s="556"/>
      <c r="V29" s="556"/>
      <c r="W29" s="557"/>
      <c r="Y29" s="63"/>
      <c r="Z29" s="503"/>
      <c r="AA29" s="504"/>
      <c r="AB29" s="504"/>
      <c r="AC29" s="504"/>
      <c r="AD29" s="504"/>
      <c r="AE29" s="504"/>
      <c r="AF29" s="504"/>
      <c r="AG29" s="505"/>
      <c r="AH29" s="551"/>
      <c r="AI29" s="552"/>
      <c r="AJ29" s="552"/>
      <c r="AK29" s="552"/>
      <c r="AL29" s="74" t="s">
        <v>8</v>
      </c>
      <c r="AM29" s="458"/>
      <c r="AN29" s="458"/>
      <c r="AO29" s="458"/>
      <c r="AP29" s="458"/>
      <c r="AQ29" s="74" t="s">
        <v>117</v>
      </c>
      <c r="AR29" s="459">
        <f t="shared" si="22"/>
        <v>0</v>
      </c>
      <c r="AS29" s="459"/>
      <c r="AT29" s="459"/>
      <c r="AU29" s="459"/>
      <c r="AV29" s="460"/>
    </row>
    <row r="30" spans="1:48" ht="25.15" customHeight="1">
      <c r="A30" s="503"/>
      <c r="B30" s="504"/>
      <c r="C30" s="504"/>
      <c r="D30" s="504"/>
      <c r="E30" s="504"/>
      <c r="F30" s="504"/>
      <c r="G30" s="504"/>
      <c r="H30" s="505"/>
      <c r="I30" s="75"/>
      <c r="J30" s="76"/>
      <c r="K30" s="76"/>
      <c r="L30" s="76"/>
      <c r="M30" s="76"/>
      <c r="N30" s="76"/>
      <c r="O30" s="76"/>
      <c r="P30" s="76"/>
      <c r="Q30" s="76"/>
      <c r="R30" s="76"/>
      <c r="S30" s="76"/>
      <c r="T30" s="76"/>
      <c r="U30" s="76"/>
      <c r="V30" s="76"/>
      <c r="W30" s="77"/>
      <c r="Y30" s="63"/>
      <c r="Z30" s="503"/>
      <c r="AA30" s="504"/>
      <c r="AB30" s="504"/>
      <c r="AC30" s="504"/>
      <c r="AD30" s="504"/>
      <c r="AE30" s="504"/>
      <c r="AF30" s="504"/>
      <c r="AG30" s="505"/>
      <c r="AH30" s="75"/>
      <c r="AI30" s="76"/>
      <c r="AJ30" s="76"/>
      <c r="AK30" s="76"/>
      <c r="AL30" s="76"/>
      <c r="AM30" s="76"/>
      <c r="AN30" s="76"/>
      <c r="AO30" s="76"/>
      <c r="AP30" s="76"/>
      <c r="AQ30" s="76"/>
      <c r="AR30" s="76"/>
      <c r="AS30" s="76"/>
      <c r="AT30" s="76"/>
      <c r="AU30" s="76"/>
      <c r="AV30" s="77"/>
    </row>
    <row r="31" spans="1:48" ht="15" customHeight="1">
      <c r="Z31" s="63"/>
      <c r="AA31" s="63"/>
      <c r="AB31" s="63"/>
      <c r="AC31" s="63"/>
      <c r="AD31" s="63"/>
      <c r="AE31" s="63"/>
      <c r="AF31" s="63"/>
      <c r="AG31" s="63"/>
      <c r="AH31" s="63"/>
      <c r="AI31" s="63"/>
      <c r="AJ31" s="63"/>
      <c r="AK31" s="63"/>
      <c r="AL31" s="63"/>
    </row>
    <row r="32" spans="1:48" ht="25.15" customHeight="1">
      <c r="A32" s="477" t="s">
        <v>121</v>
      </c>
      <c r="B32" s="478"/>
      <c r="C32" s="478"/>
      <c r="D32" s="478"/>
      <c r="E32" s="478"/>
      <c r="F32" s="478"/>
      <c r="G32" s="478"/>
      <c r="H32" s="478"/>
      <c r="I32" s="478"/>
      <c r="J32" s="478"/>
      <c r="K32" s="478"/>
      <c r="L32" s="478"/>
      <c r="M32" s="478"/>
      <c r="N32" s="478"/>
      <c r="O32" s="478"/>
      <c r="P32" s="477" t="s">
        <v>92</v>
      </c>
      <c r="Q32" s="478"/>
      <c r="R32" s="478"/>
      <c r="S32" s="478"/>
      <c r="T32" s="478"/>
      <c r="U32" s="478"/>
      <c r="V32" s="478"/>
      <c r="W32" s="478"/>
      <c r="X32" s="478"/>
      <c r="Y32" s="478"/>
      <c r="Z32" s="478"/>
      <c r="AA32" s="478"/>
      <c r="AB32" s="478"/>
      <c r="AC32" s="478"/>
      <c r="AD32" s="478"/>
      <c r="AE32" s="478"/>
      <c r="AF32" s="478"/>
      <c r="AG32" s="478"/>
      <c r="AH32" s="479"/>
      <c r="AI32" s="553" t="s">
        <v>91</v>
      </c>
      <c r="AJ32" s="554"/>
      <c r="AK32" s="554"/>
      <c r="AL32" s="554"/>
      <c r="AM32" s="554"/>
      <c r="AN32" s="554"/>
      <c r="AO32" s="555"/>
      <c r="AP32" s="553" t="s">
        <v>90</v>
      </c>
      <c r="AQ32" s="554"/>
      <c r="AR32" s="554"/>
      <c r="AS32" s="554"/>
      <c r="AT32" s="554"/>
      <c r="AU32" s="554"/>
      <c r="AV32" s="555"/>
    </row>
    <row r="33" spans="1:48" ht="25.15" customHeight="1">
      <c r="A33" s="485"/>
      <c r="B33" s="486"/>
      <c r="C33" s="486"/>
      <c r="D33" s="486"/>
      <c r="E33" s="486"/>
      <c r="F33" s="486"/>
      <c r="G33" s="486"/>
      <c r="H33" s="486"/>
      <c r="I33" s="486"/>
      <c r="J33" s="486"/>
      <c r="K33" s="486"/>
      <c r="L33" s="486"/>
      <c r="M33" s="486"/>
      <c r="N33" s="486"/>
      <c r="O33" s="487"/>
      <c r="P33" s="470"/>
      <c r="Q33" s="471"/>
      <c r="R33" s="471"/>
      <c r="S33" s="471"/>
      <c r="T33" s="471"/>
      <c r="U33" s="471"/>
      <c r="V33" s="72" t="s">
        <v>8</v>
      </c>
      <c r="W33" s="458"/>
      <c r="X33" s="458"/>
      <c r="Y33" s="458"/>
      <c r="Z33" s="458"/>
      <c r="AA33" s="458"/>
      <c r="AB33" s="72" t="s">
        <v>117</v>
      </c>
      <c r="AC33" s="459">
        <f>P33*W33</f>
        <v>0</v>
      </c>
      <c r="AD33" s="459"/>
      <c r="AE33" s="459"/>
      <c r="AF33" s="459"/>
      <c r="AG33" s="459"/>
      <c r="AH33" s="460"/>
      <c r="AI33" s="461">
        <f>SUM(AC33:AH37)</f>
        <v>0</v>
      </c>
      <c r="AJ33" s="462"/>
      <c r="AK33" s="462"/>
      <c r="AL33" s="462"/>
      <c r="AM33" s="462"/>
      <c r="AN33" s="462"/>
      <c r="AO33" s="463"/>
      <c r="AP33" s="461">
        <f>SUM(AI33:AO42)</f>
        <v>0</v>
      </c>
      <c r="AQ33" s="462"/>
      <c r="AR33" s="462"/>
      <c r="AS33" s="462"/>
      <c r="AT33" s="462"/>
      <c r="AU33" s="462"/>
      <c r="AV33" s="463"/>
    </row>
    <row r="34" spans="1:48" ht="25.15" customHeight="1">
      <c r="A34" s="488"/>
      <c r="B34" s="489"/>
      <c r="C34" s="489"/>
      <c r="D34" s="489"/>
      <c r="E34" s="489"/>
      <c r="F34" s="489"/>
      <c r="G34" s="489"/>
      <c r="H34" s="489"/>
      <c r="I34" s="489"/>
      <c r="J34" s="489"/>
      <c r="K34" s="489"/>
      <c r="L34" s="489"/>
      <c r="M34" s="489"/>
      <c r="N34" s="489"/>
      <c r="O34" s="490"/>
      <c r="P34" s="470"/>
      <c r="Q34" s="471"/>
      <c r="R34" s="471"/>
      <c r="S34" s="471"/>
      <c r="T34" s="471"/>
      <c r="U34" s="471"/>
      <c r="V34" s="72" t="s">
        <v>8</v>
      </c>
      <c r="W34" s="458"/>
      <c r="X34" s="458"/>
      <c r="Y34" s="458"/>
      <c r="Z34" s="458"/>
      <c r="AA34" s="458"/>
      <c r="AB34" s="72" t="s">
        <v>117</v>
      </c>
      <c r="AC34" s="459">
        <f t="shared" ref="AC34:AC42" si="23">P34*W34</f>
        <v>0</v>
      </c>
      <c r="AD34" s="459"/>
      <c r="AE34" s="459"/>
      <c r="AF34" s="459"/>
      <c r="AG34" s="459"/>
      <c r="AH34" s="460"/>
      <c r="AI34" s="464"/>
      <c r="AJ34" s="465"/>
      <c r="AK34" s="465"/>
      <c r="AL34" s="465"/>
      <c r="AM34" s="465"/>
      <c r="AN34" s="465"/>
      <c r="AO34" s="466"/>
      <c r="AP34" s="464"/>
      <c r="AQ34" s="465"/>
      <c r="AR34" s="465"/>
      <c r="AS34" s="465"/>
      <c r="AT34" s="465"/>
      <c r="AU34" s="465"/>
      <c r="AV34" s="466"/>
    </row>
    <row r="35" spans="1:48" ht="25.15" customHeight="1">
      <c r="A35" s="488"/>
      <c r="B35" s="489"/>
      <c r="C35" s="489"/>
      <c r="D35" s="489"/>
      <c r="E35" s="489"/>
      <c r="F35" s="489"/>
      <c r="G35" s="489"/>
      <c r="H35" s="489"/>
      <c r="I35" s="489"/>
      <c r="J35" s="489"/>
      <c r="K35" s="489"/>
      <c r="L35" s="489"/>
      <c r="M35" s="489"/>
      <c r="N35" s="489"/>
      <c r="O35" s="490"/>
      <c r="P35" s="470"/>
      <c r="Q35" s="471"/>
      <c r="R35" s="471"/>
      <c r="S35" s="471"/>
      <c r="T35" s="471"/>
      <c r="U35" s="471"/>
      <c r="V35" s="74" t="s">
        <v>8</v>
      </c>
      <c r="W35" s="458"/>
      <c r="X35" s="458"/>
      <c r="Y35" s="458"/>
      <c r="Z35" s="458"/>
      <c r="AA35" s="458"/>
      <c r="AB35" s="74" t="s">
        <v>117</v>
      </c>
      <c r="AC35" s="459">
        <f t="shared" si="23"/>
        <v>0</v>
      </c>
      <c r="AD35" s="459"/>
      <c r="AE35" s="459"/>
      <c r="AF35" s="459"/>
      <c r="AG35" s="459"/>
      <c r="AH35" s="460"/>
      <c r="AI35" s="464"/>
      <c r="AJ35" s="465"/>
      <c r="AK35" s="465"/>
      <c r="AL35" s="465"/>
      <c r="AM35" s="465"/>
      <c r="AN35" s="465"/>
      <c r="AO35" s="466"/>
      <c r="AP35" s="464"/>
      <c r="AQ35" s="465"/>
      <c r="AR35" s="465"/>
      <c r="AS35" s="465"/>
      <c r="AT35" s="465"/>
      <c r="AU35" s="465"/>
      <c r="AV35" s="466"/>
    </row>
    <row r="36" spans="1:48" ht="25.15" customHeight="1">
      <c r="A36" s="488"/>
      <c r="B36" s="489"/>
      <c r="C36" s="489"/>
      <c r="D36" s="489"/>
      <c r="E36" s="489"/>
      <c r="F36" s="489"/>
      <c r="G36" s="489"/>
      <c r="H36" s="489"/>
      <c r="I36" s="489"/>
      <c r="J36" s="489"/>
      <c r="K36" s="489"/>
      <c r="L36" s="489"/>
      <c r="M36" s="489"/>
      <c r="N36" s="489"/>
      <c r="O36" s="490"/>
      <c r="P36" s="470"/>
      <c r="Q36" s="471"/>
      <c r="R36" s="471"/>
      <c r="S36" s="471"/>
      <c r="T36" s="471"/>
      <c r="U36" s="471"/>
      <c r="V36" s="78" t="s">
        <v>8</v>
      </c>
      <c r="W36" s="458"/>
      <c r="X36" s="458"/>
      <c r="Y36" s="458"/>
      <c r="Z36" s="458"/>
      <c r="AA36" s="458"/>
      <c r="AB36" s="78" t="s">
        <v>117</v>
      </c>
      <c r="AC36" s="459">
        <f t="shared" si="23"/>
        <v>0</v>
      </c>
      <c r="AD36" s="459"/>
      <c r="AE36" s="459"/>
      <c r="AF36" s="459"/>
      <c r="AG36" s="459"/>
      <c r="AH36" s="460"/>
      <c r="AI36" s="464"/>
      <c r="AJ36" s="465"/>
      <c r="AK36" s="465"/>
      <c r="AL36" s="465"/>
      <c r="AM36" s="465"/>
      <c r="AN36" s="465"/>
      <c r="AO36" s="466"/>
      <c r="AP36" s="464"/>
      <c r="AQ36" s="465"/>
      <c r="AR36" s="465"/>
      <c r="AS36" s="465"/>
      <c r="AT36" s="465"/>
      <c r="AU36" s="465"/>
      <c r="AV36" s="466"/>
    </row>
    <row r="37" spans="1:48" ht="25.15" customHeight="1">
      <c r="A37" s="491"/>
      <c r="B37" s="492"/>
      <c r="C37" s="492"/>
      <c r="D37" s="492"/>
      <c r="E37" s="492"/>
      <c r="F37" s="492"/>
      <c r="G37" s="492"/>
      <c r="H37" s="492"/>
      <c r="I37" s="492"/>
      <c r="J37" s="492"/>
      <c r="K37" s="492"/>
      <c r="L37" s="492"/>
      <c r="M37" s="492"/>
      <c r="N37" s="492"/>
      <c r="O37" s="493"/>
      <c r="P37" s="470"/>
      <c r="Q37" s="471"/>
      <c r="R37" s="471"/>
      <c r="S37" s="471"/>
      <c r="T37" s="471"/>
      <c r="U37" s="471"/>
      <c r="V37" s="78" t="s">
        <v>8</v>
      </c>
      <c r="W37" s="458"/>
      <c r="X37" s="458"/>
      <c r="Y37" s="458"/>
      <c r="Z37" s="458"/>
      <c r="AA37" s="458"/>
      <c r="AB37" s="78" t="s">
        <v>117</v>
      </c>
      <c r="AC37" s="459">
        <f t="shared" si="23"/>
        <v>0</v>
      </c>
      <c r="AD37" s="459"/>
      <c r="AE37" s="459"/>
      <c r="AF37" s="459"/>
      <c r="AG37" s="459"/>
      <c r="AH37" s="460"/>
      <c r="AI37" s="467"/>
      <c r="AJ37" s="468"/>
      <c r="AK37" s="468"/>
      <c r="AL37" s="468"/>
      <c r="AM37" s="468"/>
      <c r="AN37" s="468"/>
      <c r="AO37" s="469"/>
      <c r="AP37" s="464"/>
      <c r="AQ37" s="465"/>
      <c r="AR37" s="465"/>
      <c r="AS37" s="465"/>
      <c r="AT37" s="465"/>
      <c r="AU37" s="465"/>
      <c r="AV37" s="466"/>
    </row>
    <row r="38" spans="1:48" ht="25.15" customHeight="1">
      <c r="A38" s="485"/>
      <c r="B38" s="486"/>
      <c r="C38" s="486"/>
      <c r="D38" s="486"/>
      <c r="E38" s="486"/>
      <c r="F38" s="486"/>
      <c r="G38" s="486"/>
      <c r="H38" s="486"/>
      <c r="I38" s="486"/>
      <c r="J38" s="486"/>
      <c r="K38" s="486"/>
      <c r="L38" s="486"/>
      <c r="M38" s="486"/>
      <c r="N38" s="486"/>
      <c r="O38" s="487"/>
      <c r="P38" s="470"/>
      <c r="Q38" s="471"/>
      <c r="R38" s="471"/>
      <c r="S38" s="471"/>
      <c r="T38" s="471"/>
      <c r="U38" s="471"/>
      <c r="V38" s="72" t="s">
        <v>8</v>
      </c>
      <c r="W38" s="458"/>
      <c r="X38" s="458"/>
      <c r="Y38" s="458"/>
      <c r="Z38" s="458"/>
      <c r="AA38" s="458"/>
      <c r="AB38" s="72" t="s">
        <v>117</v>
      </c>
      <c r="AC38" s="459">
        <f t="shared" si="23"/>
        <v>0</v>
      </c>
      <c r="AD38" s="459"/>
      <c r="AE38" s="459"/>
      <c r="AF38" s="459"/>
      <c r="AG38" s="459"/>
      <c r="AH38" s="460"/>
      <c r="AI38" s="461">
        <f>SUM(AC38:AH42)</f>
        <v>0</v>
      </c>
      <c r="AJ38" s="462"/>
      <c r="AK38" s="462"/>
      <c r="AL38" s="462"/>
      <c r="AM38" s="462"/>
      <c r="AN38" s="462"/>
      <c r="AO38" s="463"/>
      <c r="AP38" s="464"/>
      <c r="AQ38" s="465"/>
      <c r="AR38" s="465"/>
      <c r="AS38" s="465"/>
      <c r="AT38" s="465"/>
      <c r="AU38" s="465"/>
      <c r="AV38" s="466"/>
    </row>
    <row r="39" spans="1:48" ht="25.15" customHeight="1">
      <c r="A39" s="488"/>
      <c r="B39" s="489"/>
      <c r="C39" s="489"/>
      <c r="D39" s="489"/>
      <c r="E39" s="489"/>
      <c r="F39" s="489"/>
      <c r="G39" s="489"/>
      <c r="H39" s="489"/>
      <c r="I39" s="489"/>
      <c r="J39" s="489"/>
      <c r="K39" s="489"/>
      <c r="L39" s="489"/>
      <c r="M39" s="489"/>
      <c r="N39" s="489"/>
      <c r="O39" s="490"/>
      <c r="P39" s="470"/>
      <c r="Q39" s="471"/>
      <c r="R39" s="471"/>
      <c r="S39" s="471"/>
      <c r="T39" s="471"/>
      <c r="U39" s="471"/>
      <c r="V39" s="72" t="s">
        <v>8</v>
      </c>
      <c r="W39" s="458"/>
      <c r="X39" s="458"/>
      <c r="Y39" s="458"/>
      <c r="Z39" s="458"/>
      <c r="AA39" s="458"/>
      <c r="AB39" s="72" t="s">
        <v>117</v>
      </c>
      <c r="AC39" s="459">
        <f t="shared" si="23"/>
        <v>0</v>
      </c>
      <c r="AD39" s="459"/>
      <c r="AE39" s="459"/>
      <c r="AF39" s="459"/>
      <c r="AG39" s="459"/>
      <c r="AH39" s="460"/>
      <c r="AI39" s="464"/>
      <c r="AJ39" s="465"/>
      <c r="AK39" s="465"/>
      <c r="AL39" s="465"/>
      <c r="AM39" s="465"/>
      <c r="AN39" s="465"/>
      <c r="AO39" s="466"/>
      <c r="AP39" s="464"/>
      <c r="AQ39" s="465"/>
      <c r="AR39" s="465"/>
      <c r="AS39" s="465"/>
      <c r="AT39" s="465"/>
      <c r="AU39" s="465"/>
      <c r="AV39" s="466"/>
    </row>
    <row r="40" spans="1:48" ht="25.15" customHeight="1">
      <c r="A40" s="488"/>
      <c r="B40" s="489"/>
      <c r="C40" s="489"/>
      <c r="D40" s="489"/>
      <c r="E40" s="489"/>
      <c r="F40" s="489"/>
      <c r="G40" s="489"/>
      <c r="H40" s="489"/>
      <c r="I40" s="489"/>
      <c r="J40" s="489"/>
      <c r="K40" s="489"/>
      <c r="L40" s="489"/>
      <c r="M40" s="489"/>
      <c r="N40" s="489"/>
      <c r="O40" s="490"/>
      <c r="P40" s="470"/>
      <c r="Q40" s="471"/>
      <c r="R40" s="471"/>
      <c r="S40" s="471"/>
      <c r="T40" s="471"/>
      <c r="U40" s="471"/>
      <c r="V40" s="74" t="s">
        <v>8</v>
      </c>
      <c r="W40" s="458"/>
      <c r="X40" s="458"/>
      <c r="Y40" s="458"/>
      <c r="Z40" s="458"/>
      <c r="AA40" s="458"/>
      <c r="AB40" s="74" t="s">
        <v>117</v>
      </c>
      <c r="AC40" s="459">
        <f t="shared" si="23"/>
        <v>0</v>
      </c>
      <c r="AD40" s="459"/>
      <c r="AE40" s="459"/>
      <c r="AF40" s="459"/>
      <c r="AG40" s="459"/>
      <c r="AH40" s="460"/>
      <c r="AI40" s="464"/>
      <c r="AJ40" s="465"/>
      <c r="AK40" s="465"/>
      <c r="AL40" s="465"/>
      <c r="AM40" s="465"/>
      <c r="AN40" s="465"/>
      <c r="AO40" s="466"/>
      <c r="AP40" s="464"/>
      <c r="AQ40" s="465"/>
      <c r="AR40" s="465"/>
      <c r="AS40" s="465"/>
      <c r="AT40" s="465"/>
      <c r="AU40" s="465"/>
      <c r="AV40" s="466"/>
    </row>
    <row r="41" spans="1:48" ht="25.15" customHeight="1">
      <c r="A41" s="488"/>
      <c r="B41" s="489"/>
      <c r="C41" s="489"/>
      <c r="D41" s="489"/>
      <c r="E41" s="489"/>
      <c r="F41" s="489"/>
      <c r="G41" s="489"/>
      <c r="H41" s="489"/>
      <c r="I41" s="489"/>
      <c r="J41" s="489"/>
      <c r="K41" s="489"/>
      <c r="L41" s="489"/>
      <c r="M41" s="489"/>
      <c r="N41" s="489"/>
      <c r="O41" s="490"/>
      <c r="P41" s="470"/>
      <c r="Q41" s="471"/>
      <c r="R41" s="471"/>
      <c r="S41" s="471"/>
      <c r="T41" s="471"/>
      <c r="U41" s="471"/>
      <c r="V41" s="78" t="s">
        <v>8</v>
      </c>
      <c r="W41" s="458"/>
      <c r="X41" s="458"/>
      <c r="Y41" s="458"/>
      <c r="Z41" s="458"/>
      <c r="AA41" s="458"/>
      <c r="AB41" s="78" t="s">
        <v>117</v>
      </c>
      <c r="AC41" s="459">
        <f t="shared" si="23"/>
        <v>0</v>
      </c>
      <c r="AD41" s="459"/>
      <c r="AE41" s="459"/>
      <c r="AF41" s="459"/>
      <c r="AG41" s="459"/>
      <c r="AH41" s="460"/>
      <c r="AI41" s="464"/>
      <c r="AJ41" s="465"/>
      <c r="AK41" s="465"/>
      <c r="AL41" s="465"/>
      <c r="AM41" s="465"/>
      <c r="AN41" s="465"/>
      <c r="AO41" s="466"/>
      <c r="AP41" s="464"/>
      <c r="AQ41" s="465"/>
      <c r="AR41" s="465"/>
      <c r="AS41" s="465"/>
      <c r="AT41" s="465"/>
      <c r="AU41" s="465"/>
      <c r="AV41" s="466"/>
    </row>
    <row r="42" spans="1:48" ht="25.15" customHeight="1">
      <c r="A42" s="491"/>
      <c r="B42" s="492"/>
      <c r="C42" s="492"/>
      <c r="D42" s="492"/>
      <c r="E42" s="492"/>
      <c r="F42" s="492"/>
      <c r="G42" s="492"/>
      <c r="H42" s="492"/>
      <c r="I42" s="492"/>
      <c r="J42" s="492"/>
      <c r="K42" s="492"/>
      <c r="L42" s="492"/>
      <c r="M42" s="492"/>
      <c r="N42" s="492"/>
      <c r="O42" s="493"/>
      <c r="P42" s="470"/>
      <c r="Q42" s="471"/>
      <c r="R42" s="471"/>
      <c r="S42" s="471"/>
      <c r="T42" s="471"/>
      <c r="U42" s="471"/>
      <c r="V42" s="78" t="s">
        <v>8</v>
      </c>
      <c r="W42" s="458"/>
      <c r="X42" s="458"/>
      <c r="Y42" s="458"/>
      <c r="Z42" s="458"/>
      <c r="AA42" s="458"/>
      <c r="AB42" s="78" t="s">
        <v>117</v>
      </c>
      <c r="AC42" s="459">
        <f t="shared" si="23"/>
        <v>0</v>
      </c>
      <c r="AD42" s="459"/>
      <c r="AE42" s="459"/>
      <c r="AF42" s="459"/>
      <c r="AG42" s="459"/>
      <c r="AH42" s="460"/>
      <c r="AI42" s="467"/>
      <c r="AJ42" s="468"/>
      <c r="AK42" s="468"/>
      <c r="AL42" s="468"/>
      <c r="AM42" s="468"/>
      <c r="AN42" s="468"/>
      <c r="AO42" s="469"/>
      <c r="AP42" s="467"/>
      <c r="AQ42" s="468"/>
      <c r="AR42" s="468"/>
      <c r="AS42" s="468"/>
      <c r="AT42" s="468"/>
      <c r="AU42" s="468"/>
      <c r="AV42" s="469"/>
    </row>
  </sheetData>
  <sheetProtection sheet="1" objects="1" scenarios="1"/>
  <mergeCells count="292">
    <mergeCell ref="A25:W25"/>
    <mergeCell ref="S26:W26"/>
    <mergeCell ref="I28:L28"/>
    <mergeCell ref="S28:W28"/>
    <mergeCell ref="I29:L29"/>
    <mergeCell ref="S29:W29"/>
    <mergeCell ref="I26:L26"/>
    <mergeCell ref="I27:L27"/>
    <mergeCell ref="Z25:AV25"/>
    <mergeCell ref="Z26:AG26"/>
    <mergeCell ref="AH26:AK26"/>
    <mergeCell ref="AR26:AV26"/>
    <mergeCell ref="Z27:AG27"/>
    <mergeCell ref="AR27:AV27"/>
    <mergeCell ref="AR28:AV28"/>
    <mergeCell ref="AR29:AV29"/>
    <mergeCell ref="A30:H30"/>
    <mergeCell ref="P41:U41"/>
    <mergeCell ref="N26:Q26"/>
    <mergeCell ref="N27:Q27"/>
    <mergeCell ref="N29:Q29"/>
    <mergeCell ref="N28:Q28"/>
    <mergeCell ref="AM26:AP26"/>
    <mergeCell ref="AM27:AP27"/>
    <mergeCell ref="AM28:AP28"/>
    <mergeCell ref="AM29:AP29"/>
    <mergeCell ref="A28:H28"/>
    <mergeCell ref="A27:H27"/>
    <mergeCell ref="AH27:AK27"/>
    <mergeCell ref="Z28:AG28"/>
    <mergeCell ref="AH28:AK28"/>
    <mergeCell ref="Z29:AG29"/>
    <mergeCell ref="AH29:AK29"/>
    <mergeCell ref="Z30:AG30"/>
    <mergeCell ref="AI32:AO32"/>
    <mergeCell ref="AP32:AV32"/>
    <mergeCell ref="A23:H23"/>
    <mergeCell ref="S27:W27"/>
    <mergeCell ref="A26:H26"/>
    <mergeCell ref="I18:AB18"/>
    <mergeCell ref="A33:O37"/>
    <mergeCell ref="A32:O32"/>
    <mergeCell ref="P32:AH32"/>
    <mergeCell ref="W33:AA33"/>
    <mergeCell ref="W35:AA35"/>
    <mergeCell ref="W36:AA36"/>
    <mergeCell ref="AC33:AH33"/>
    <mergeCell ref="AC35:AH35"/>
    <mergeCell ref="W34:AA34"/>
    <mergeCell ref="AC34:AH34"/>
    <mergeCell ref="A18:H18"/>
    <mergeCell ref="A19:H19"/>
    <mergeCell ref="A20:H20"/>
    <mergeCell ref="A21:H21"/>
    <mergeCell ref="A22:H22"/>
    <mergeCell ref="I19:M19"/>
    <mergeCell ref="I20:M20"/>
    <mergeCell ref="I21:M21"/>
    <mergeCell ref="I22:M22"/>
    <mergeCell ref="W19:AB19"/>
    <mergeCell ref="O14:P14"/>
    <mergeCell ref="A9:D10"/>
    <mergeCell ref="A11:D11"/>
    <mergeCell ref="A12:D12"/>
    <mergeCell ref="A13:D13"/>
    <mergeCell ref="A14:D14"/>
    <mergeCell ref="E9:H9"/>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A16:H16"/>
    <mergeCell ref="G10:H10"/>
    <mergeCell ref="E10:F10"/>
    <mergeCell ref="E11:F11"/>
    <mergeCell ref="G11:H11"/>
    <mergeCell ref="E12:F12"/>
    <mergeCell ref="G12:H12"/>
    <mergeCell ref="E13:F13"/>
    <mergeCell ref="G13:H13"/>
    <mergeCell ref="A15:D15"/>
    <mergeCell ref="E14:F14"/>
    <mergeCell ref="G14:H14"/>
    <mergeCell ref="E15:F15"/>
    <mergeCell ref="G15:H15"/>
    <mergeCell ref="Q16:R16"/>
    <mergeCell ref="S16:T16"/>
    <mergeCell ref="I15:J15"/>
    <mergeCell ref="K15:L15"/>
    <mergeCell ref="M15:N15"/>
    <mergeCell ref="O15:P15"/>
    <mergeCell ref="I16:J16"/>
    <mergeCell ref="K16:L16"/>
    <mergeCell ref="M16:N16"/>
    <mergeCell ref="O16:P16"/>
    <mergeCell ref="Y13:Z13"/>
    <mergeCell ref="Y15:Z15"/>
    <mergeCell ref="AA15:AB15"/>
    <mergeCell ref="AC15:AD15"/>
    <mergeCell ref="AC11:AD11"/>
    <mergeCell ref="U16:V16"/>
    <mergeCell ref="W16:X16"/>
    <mergeCell ref="I9:P9"/>
    <mergeCell ref="I10:J10"/>
    <mergeCell ref="K10:L10"/>
    <mergeCell ref="M10:N10"/>
    <mergeCell ref="O10:P10"/>
    <mergeCell ref="I11:J11"/>
    <mergeCell ref="Q14:R14"/>
    <mergeCell ref="S14:T14"/>
    <mergeCell ref="U14:V14"/>
    <mergeCell ref="W14:X14"/>
    <mergeCell ref="Q15:R15"/>
    <mergeCell ref="S15:T15"/>
    <mergeCell ref="U15:V15"/>
    <mergeCell ref="W15:X15"/>
    <mergeCell ref="Q12:R12"/>
    <mergeCell ref="S12:T12"/>
    <mergeCell ref="U12:V12"/>
    <mergeCell ref="U10:V10"/>
    <mergeCell ref="W10:X10"/>
    <mergeCell ref="Q11:R11"/>
    <mergeCell ref="S11:T11"/>
    <mergeCell ref="U11:V11"/>
    <mergeCell ref="W11:X11"/>
    <mergeCell ref="Q13:R13"/>
    <mergeCell ref="S13:T13"/>
    <mergeCell ref="U13:V13"/>
    <mergeCell ref="W13:X13"/>
    <mergeCell ref="W12:X12"/>
    <mergeCell ref="AG16:AH16"/>
    <mergeCell ref="AI16:AJ16"/>
    <mergeCell ref="AK16:AL16"/>
    <mergeCell ref="AM16:AN16"/>
    <mergeCell ref="AG15:AH15"/>
    <mergeCell ref="AI15:AJ15"/>
    <mergeCell ref="AK15:AL15"/>
    <mergeCell ref="AM15:AN15"/>
    <mergeCell ref="AK11:AL11"/>
    <mergeCell ref="AM11:AN11"/>
    <mergeCell ref="AG14:AH14"/>
    <mergeCell ref="AI14:AJ14"/>
    <mergeCell ref="AK14:AL14"/>
    <mergeCell ref="AM14:AN14"/>
    <mergeCell ref="AG12:AH12"/>
    <mergeCell ref="AI12:AJ12"/>
    <mergeCell ref="AK12:AL12"/>
    <mergeCell ref="AM12:AN12"/>
    <mergeCell ref="AG13:AH13"/>
    <mergeCell ref="AI13:AJ13"/>
    <mergeCell ref="AK13:AL13"/>
    <mergeCell ref="AM13:AN13"/>
    <mergeCell ref="AA13:AB13"/>
    <mergeCell ref="AE15:AF15"/>
    <mergeCell ref="Y16:Z16"/>
    <mergeCell ref="AA16:AB16"/>
    <mergeCell ref="AC16:AD16"/>
    <mergeCell ref="AE16:AF16"/>
    <mergeCell ref="Y9:AF9"/>
    <mergeCell ref="Y10:Z10"/>
    <mergeCell ref="AA10:AB10"/>
    <mergeCell ref="AC10:AD10"/>
    <mergeCell ref="AE10:AF10"/>
    <mergeCell ref="AC13:AD13"/>
    <mergeCell ref="AE13:AF13"/>
    <mergeCell ref="Y14:Z14"/>
    <mergeCell ref="AA14:AB14"/>
    <mergeCell ref="AC14:AD14"/>
    <mergeCell ref="AE14:AF14"/>
    <mergeCell ref="AE11:AF11"/>
    <mergeCell ref="Y12:Z12"/>
    <mergeCell ref="AA12:AB12"/>
    <mergeCell ref="AC12:AD12"/>
    <mergeCell ref="AE12:AF12"/>
    <mergeCell ref="Y11:Z11"/>
    <mergeCell ref="AA11:AB11"/>
    <mergeCell ref="AS15:AT15"/>
    <mergeCell ref="AU15:AV15"/>
    <mergeCell ref="AO16:AP16"/>
    <mergeCell ref="AQ16:AR16"/>
    <mergeCell ref="AS16:AT16"/>
    <mergeCell ref="AU16:AV16"/>
    <mergeCell ref="AO13:AP13"/>
    <mergeCell ref="AQ13:AR13"/>
    <mergeCell ref="AS13:AT13"/>
    <mergeCell ref="AU13:AV13"/>
    <mergeCell ref="AO14:AP14"/>
    <mergeCell ref="AQ14:AR14"/>
    <mergeCell ref="AS14:AT14"/>
    <mergeCell ref="AU14:AV14"/>
    <mergeCell ref="AO15:AP15"/>
    <mergeCell ref="AQ15:AR15"/>
    <mergeCell ref="AG7:AK7"/>
    <mergeCell ref="AS11:AT11"/>
    <mergeCell ref="AU11:AV11"/>
    <mergeCell ref="AO12:AP12"/>
    <mergeCell ref="AQ12:AR12"/>
    <mergeCell ref="AS12:AT12"/>
    <mergeCell ref="AU12:AV12"/>
    <mergeCell ref="AO9:AV9"/>
    <mergeCell ref="AO10:AP10"/>
    <mergeCell ref="AQ10:AR10"/>
    <mergeCell ref="AS10:AT10"/>
    <mergeCell ref="AU10:AV10"/>
    <mergeCell ref="AO11:AP11"/>
    <mergeCell ref="AQ11:AR11"/>
    <mergeCell ref="AG9:AN9"/>
    <mergeCell ref="AG10:AH10"/>
    <mergeCell ref="AI10:AJ10"/>
    <mergeCell ref="AK10:AL10"/>
    <mergeCell ref="AM10:AN10"/>
    <mergeCell ref="AG11:AH11"/>
    <mergeCell ref="AI11:AJ11"/>
    <mergeCell ref="AR6:AV6"/>
    <mergeCell ref="AR7:AV7"/>
    <mergeCell ref="AM6:AQ6"/>
    <mergeCell ref="A6:V7"/>
    <mergeCell ref="A38:O42"/>
    <mergeCell ref="W38:AA38"/>
    <mergeCell ref="AC38:AH38"/>
    <mergeCell ref="A1:V1"/>
    <mergeCell ref="W1:AV1"/>
    <mergeCell ref="A2:AV2"/>
    <mergeCell ref="A3:V3"/>
    <mergeCell ref="W3:AV3"/>
    <mergeCell ref="A4:V4"/>
    <mergeCell ref="W4:AV4"/>
    <mergeCell ref="A29:H29"/>
    <mergeCell ref="Q9:X9"/>
    <mergeCell ref="Q10:R10"/>
    <mergeCell ref="S10:T10"/>
    <mergeCell ref="AM7:AQ7"/>
    <mergeCell ref="AG6:AK6"/>
    <mergeCell ref="W6:AA6"/>
    <mergeCell ref="W7:AA7"/>
    <mergeCell ref="AB6:AF6"/>
    <mergeCell ref="AB7:AF7"/>
    <mergeCell ref="W20:AB20"/>
    <mergeCell ref="W21:AB21"/>
    <mergeCell ref="W22:AB22"/>
    <mergeCell ref="W23:AB23"/>
    <mergeCell ref="P19:U19"/>
    <mergeCell ref="AC18:AV18"/>
    <mergeCell ref="AC19:AG19"/>
    <mergeCell ref="AC20:AG20"/>
    <mergeCell ref="AC21:AG21"/>
    <mergeCell ref="AC22:AG22"/>
    <mergeCell ref="AQ19:AV19"/>
    <mergeCell ref="AQ20:AV20"/>
    <mergeCell ref="AQ21:AV21"/>
    <mergeCell ref="AQ22:AV22"/>
    <mergeCell ref="AJ19:AO19"/>
    <mergeCell ref="AJ20:AO20"/>
    <mergeCell ref="AJ21:AO21"/>
    <mergeCell ref="AJ22:AO22"/>
    <mergeCell ref="AQ23:AV23"/>
    <mergeCell ref="P20:U20"/>
    <mergeCell ref="P21:U21"/>
    <mergeCell ref="P22:U22"/>
    <mergeCell ref="W42:AA42"/>
    <mergeCell ref="AC42:AH42"/>
    <mergeCell ref="AP33:AV42"/>
    <mergeCell ref="AI33:AO37"/>
    <mergeCell ref="AI38:AO42"/>
    <mergeCell ref="W40:AA40"/>
    <mergeCell ref="P42:U42"/>
    <mergeCell ref="P33:U33"/>
    <mergeCell ref="P34:U34"/>
    <mergeCell ref="P35:U35"/>
    <mergeCell ref="P36:U36"/>
    <mergeCell ref="P37:U37"/>
    <mergeCell ref="P38:U38"/>
    <mergeCell ref="P39:U39"/>
    <mergeCell ref="P40:U40"/>
    <mergeCell ref="AC40:AH40"/>
    <mergeCell ref="W41:AA41"/>
    <mergeCell ref="AC41:AH41"/>
    <mergeCell ref="W37:AA37"/>
    <mergeCell ref="AC36:AH36"/>
    <mergeCell ref="AC37:AH37"/>
    <mergeCell ref="W39:AA39"/>
    <mergeCell ref="AC39:AH39"/>
  </mergeCells>
  <phoneticPr fontId="12"/>
  <dataValidations count="1">
    <dataValidation type="list" allowBlank="1" showInputMessage="1" showErrorMessage="1" sqref="AM7:AV7 E11:H15" xr:uid="{5F329DC6-9FB5-4122-93DE-5F8C3918084B}">
      <formula1>$AX$6:$AX$7</formula1>
    </dataValidation>
  </dataValidations>
  <printOptions horizontalCentered="1" verticalCentered="1"/>
  <pageMargins left="0.25" right="0.2" top="0.53" bottom="0.35" header="0.31" footer="0.2"/>
  <pageSetup paperSize="9" scale="86" fitToHeight="0" orientation="portrait" r:id="rId1"/>
  <headerFooter alignWithMargins="0"/>
  <ignoredErrors>
    <ignoredError sqref="S26:W29 AR26:AV29 AC33:AV42 W23:AB23 W19:AB22 I16:AV16 AG7 P19:U22 AK19:AO19 AP22 AJ19 AP19:AV19 AP20:AV20 AP21:AV21 AK21:AO21 AK20:AO20 AK22:AO22 AJ21 AJ22 AJ20 AQ22:AV22 AQ23:AV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3437-E017-431E-A10D-57239C6DAA1D}">
  <sheetPr codeName="Sheet5">
    <tabColor rgb="FFFF0000"/>
    <pageSetUpPr fitToPage="1"/>
  </sheetPr>
  <dimension ref="A1:B10"/>
  <sheetViews>
    <sheetView showGridLines="0" zoomScale="70" zoomScaleNormal="70" zoomScaleSheetLayoutView="70" workbookViewId="0">
      <selection activeCell="B5" sqref="B5"/>
    </sheetView>
  </sheetViews>
  <sheetFormatPr defaultColWidth="8.75" defaultRowHeight="36" customHeight="1"/>
  <cols>
    <col min="1" max="1" width="25.25" style="362" customWidth="1"/>
    <col min="2" max="2" width="63.375" style="362" customWidth="1"/>
    <col min="3" max="16384" width="8.75" style="362"/>
  </cols>
  <sheetData>
    <row r="1" spans="1:2" ht="36" customHeight="1">
      <c r="A1" s="362" t="s">
        <v>296</v>
      </c>
    </row>
    <row r="2" spans="1:2" ht="36" customHeight="1">
      <c r="A2" s="363" t="s">
        <v>293</v>
      </c>
    </row>
    <row r="3" spans="1:2" ht="36" customHeight="1">
      <c r="A3" s="364" t="s">
        <v>198</v>
      </c>
      <c r="B3" s="365" t="s">
        <v>414</v>
      </c>
    </row>
    <row r="4" spans="1:2" ht="36" customHeight="1">
      <c r="A4" s="364" t="s">
        <v>199</v>
      </c>
      <c r="B4" s="366" t="s">
        <v>415</v>
      </c>
    </row>
    <row r="5" spans="1:2" ht="36" customHeight="1">
      <c r="A5" s="364" t="s">
        <v>255</v>
      </c>
      <c r="B5" s="367">
        <v>46113</v>
      </c>
    </row>
    <row r="6" spans="1:2" ht="36" customHeight="1">
      <c r="A6" s="362" t="s">
        <v>212</v>
      </c>
    </row>
    <row r="7" spans="1:2" ht="36" customHeight="1">
      <c r="A7" s="362" t="s">
        <v>294</v>
      </c>
    </row>
    <row r="8" spans="1:2" ht="36" customHeight="1">
      <c r="A8" s="362" t="s">
        <v>295</v>
      </c>
    </row>
    <row r="9" spans="1:2" ht="36" customHeight="1">
      <c r="A9" s="362" t="s">
        <v>300</v>
      </c>
    </row>
    <row r="10" spans="1:2" ht="36" customHeight="1">
      <c r="A10" s="362" t="s">
        <v>265</v>
      </c>
    </row>
  </sheetData>
  <sheetProtection sheet="1" objects="1" scenarios="1" selectLockedCells="1"/>
  <phoneticPr fontId="12"/>
  <dataValidations count="2">
    <dataValidation imeMode="hiragana" allowBlank="1" showInputMessage="1" showErrorMessage="1" sqref="A9:A1048576 A3:A6 C1:XFD1048576 B1:B2 B3 B4 B6:B1048576" xr:uid="{144D8153-3DEE-4DD1-8422-F7DAB6BE7E91}"/>
    <dataValidation imeMode="halfAlpha" allowBlank="1" showInputMessage="1" showErrorMessage="1" sqref="B5" xr:uid="{A508B8DB-1641-4058-9912-AEF69A8B2734}"/>
  </dataValidations>
  <pageMargins left="0.7" right="0.7"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EAE5-5921-4132-86AF-05F65391DFCF}">
  <sheetPr codeName="Sheet6"/>
  <dimension ref="A1:BT338"/>
  <sheetViews>
    <sheetView showGridLines="0" view="pageBreakPreview" zoomScale="85" zoomScaleNormal="85" zoomScaleSheetLayoutView="85" workbookViewId="0">
      <selection activeCell="B18" sqref="B18:G18"/>
    </sheetView>
  </sheetViews>
  <sheetFormatPr defaultColWidth="4" defaultRowHeight="21.6" customHeight="1"/>
  <cols>
    <col min="1" max="1" width="4" style="239" customWidth="1"/>
    <col min="2" max="7" width="4" style="216" customWidth="1"/>
    <col min="8" max="8" width="4" style="239" customWidth="1"/>
    <col min="9" max="9" width="6" style="216" customWidth="1"/>
    <col min="10" max="12" width="6" style="239" customWidth="1"/>
    <col min="13" max="17" width="6" style="216" customWidth="1"/>
    <col min="18" max="18" width="6.25" style="216" customWidth="1"/>
    <col min="19" max="19" width="6" style="216" customWidth="1"/>
    <col min="20" max="20" width="6" style="214" customWidth="1"/>
    <col min="21" max="22" width="6" style="216" customWidth="1"/>
    <col min="23" max="66" width="1.875" style="216" customWidth="1"/>
    <col min="67" max="67" width="4.625" style="216" customWidth="1"/>
    <col min="68" max="16384" width="4" style="216"/>
  </cols>
  <sheetData>
    <row r="1" spans="1:72" s="217" customFormat="1" ht="21.6" customHeight="1">
      <c r="A1" s="624" t="s">
        <v>258</v>
      </c>
      <c r="B1" s="624"/>
      <c r="C1" s="624"/>
      <c r="D1" s="624"/>
      <c r="E1" s="624"/>
      <c r="F1" s="624"/>
      <c r="G1" s="624"/>
      <c r="H1" s="624"/>
      <c r="I1" s="624"/>
      <c r="J1" s="624"/>
      <c r="K1" s="624"/>
      <c r="L1" s="624"/>
      <c r="M1" s="624"/>
      <c r="N1" s="624"/>
      <c r="O1" s="624"/>
      <c r="P1" s="624"/>
      <c r="Q1" s="624"/>
      <c r="R1" s="624"/>
      <c r="S1" s="624"/>
      <c r="T1" s="214"/>
      <c r="U1" s="215" t="s">
        <v>248</v>
      </c>
      <c r="V1" s="216"/>
      <c r="W1" s="216"/>
      <c r="X1" s="216"/>
      <c r="Y1" s="216"/>
      <c r="Z1" s="216"/>
      <c r="AA1" s="216"/>
      <c r="AB1" s="216"/>
      <c r="AC1" s="216"/>
      <c r="AD1" s="216"/>
      <c r="AE1" s="216"/>
      <c r="AF1" s="216"/>
      <c r="AG1" s="216"/>
      <c r="AH1" s="216"/>
      <c r="AI1" s="216"/>
      <c r="AJ1" s="216"/>
      <c r="AK1" s="216"/>
      <c r="AL1" s="216"/>
      <c r="AM1" s="216"/>
      <c r="AO1" s="215" t="s">
        <v>209</v>
      </c>
      <c r="AP1" s="40"/>
      <c r="AQ1" s="40"/>
      <c r="AR1" s="40"/>
      <c r="AS1" s="218"/>
      <c r="AT1" s="218"/>
      <c r="AU1" s="218"/>
      <c r="AV1" s="218"/>
      <c r="AW1" s="218"/>
      <c r="AX1" s="218"/>
      <c r="AY1" s="219"/>
      <c r="AZ1" s="219"/>
      <c r="BA1" s="219"/>
      <c r="BB1" s="219"/>
      <c r="BC1" s="219"/>
      <c r="BD1" s="219"/>
      <c r="BE1" s="219"/>
      <c r="BF1" s="219"/>
      <c r="BG1" s="219"/>
      <c r="BH1" s="216"/>
      <c r="BI1" s="216"/>
      <c r="BJ1" s="216"/>
      <c r="BK1" s="216"/>
      <c r="BL1" s="216"/>
      <c r="BM1" s="216"/>
      <c r="BN1" s="216"/>
      <c r="BO1" s="216"/>
      <c r="BP1" s="216"/>
      <c r="BQ1" s="216"/>
      <c r="BR1" s="216"/>
      <c r="BS1" s="216"/>
      <c r="BT1" s="216"/>
    </row>
    <row r="2" spans="1:72" s="217" customFormat="1" ht="21.6" customHeight="1">
      <c r="A2" s="47" t="s">
        <v>225</v>
      </c>
      <c r="B2" s="216"/>
      <c r="C2" s="35"/>
      <c r="D2" s="35"/>
      <c r="E2" s="35"/>
      <c r="F2" s="35"/>
      <c r="G2" s="35"/>
      <c r="H2" s="35"/>
      <c r="I2" s="35"/>
      <c r="J2" s="35"/>
      <c r="K2" s="35"/>
      <c r="L2" s="35"/>
      <c r="M2" s="35"/>
      <c r="N2" s="35"/>
      <c r="O2" s="35"/>
      <c r="P2" s="35"/>
      <c r="Q2" s="35"/>
      <c r="R2" s="35"/>
      <c r="S2" s="35"/>
      <c r="T2" s="214"/>
      <c r="U2" s="625"/>
      <c r="V2" s="626"/>
      <c r="W2" s="626"/>
      <c r="X2" s="627"/>
      <c r="Y2" s="628" t="s">
        <v>5</v>
      </c>
      <c r="Z2" s="628"/>
      <c r="AA2" s="628"/>
      <c r="AB2" s="628"/>
      <c r="AC2" s="628"/>
      <c r="AD2" s="628" t="s">
        <v>6</v>
      </c>
      <c r="AE2" s="628"/>
      <c r="AF2" s="628"/>
      <c r="AG2" s="628"/>
      <c r="AH2" s="628"/>
      <c r="AI2" s="628" t="s">
        <v>91</v>
      </c>
      <c r="AJ2" s="628"/>
      <c r="AK2" s="628"/>
      <c r="AL2" s="628"/>
      <c r="AM2" s="628"/>
      <c r="AN2" s="38"/>
      <c r="AO2" s="380" t="s">
        <v>218</v>
      </c>
      <c r="AP2" s="381"/>
      <c r="AQ2" s="381"/>
      <c r="AR2" s="382"/>
      <c r="AS2" s="629" t="s">
        <v>14</v>
      </c>
      <c r="AT2" s="629"/>
      <c r="AU2" s="629"/>
      <c r="AV2" s="629"/>
      <c r="AW2" s="629"/>
      <c r="AX2" s="629" t="s">
        <v>15</v>
      </c>
      <c r="AY2" s="629"/>
      <c r="AZ2" s="629"/>
      <c r="BA2" s="629"/>
      <c r="BB2" s="629"/>
      <c r="BC2" s="628" t="s">
        <v>90</v>
      </c>
      <c r="BD2" s="628"/>
      <c r="BE2" s="628"/>
      <c r="BF2" s="628"/>
      <c r="BG2" s="628"/>
      <c r="BH2" s="216"/>
      <c r="BI2" s="216"/>
      <c r="BJ2" s="216"/>
      <c r="BK2" s="216"/>
      <c r="BL2" s="216"/>
      <c r="BM2" s="216"/>
      <c r="BN2" s="216"/>
      <c r="BO2" s="216"/>
      <c r="BP2" s="216"/>
      <c r="BQ2" s="216"/>
      <c r="BR2" s="216"/>
      <c r="BS2" s="216"/>
      <c r="BT2" s="216"/>
    </row>
    <row r="3" spans="1:72" s="38" customFormat="1" ht="21.6" customHeight="1">
      <c r="A3" s="47" t="s">
        <v>227</v>
      </c>
      <c r="B3" s="216"/>
      <c r="C3" s="35"/>
      <c r="D3" s="35"/>
      <c r="E3" s="35"/>
      <c r="F3" s="35"/>
      <c r="G3" s="35"/>
      <c r="H3" s="35"/>
      <c r="I3" s="35"/>
      <c r="J3" s="35"/>
      <c r="K3" s="35"/>
      <c r="L3" s="35"/>
      <c r="M3" s="35"/>
      <c r="N3" s="35"/>
      <c r="O3" s="35"/>
      <c r="P3" s="35"/>
      <c r="Q3" s="35"/>
      <c r="R3" s="35"/>
      <c r="S3" s="35"/>
      <c r="T3" s="214"/>
      <c r="U3" s="563" t="s">
        <v>109</v>
      </c>
      <c r="V3" s="564"/>
      <c r="W3" s="564"/>
      <c r="X3" s="565"/>
      <c r="Y3" s="620">
        <f>MAX(AS3:AW6)</f>
        <v>0</v>
      </c>
      <c r="Z3" s="620"/>
      <c r="AA3" s="620"/>
      <c r="AB3" s="620"/>
      <c r="AC3" s="620"/>
      <c r="AD3" s="620">
        <f>MAX(AX3:BB6)</f>
        <v>0</v>
      </c>
      <c r="AE3" s="620"/>
      <c r="AF3" s="620"/>
      <c r="AG3" s="620"/>
      <c r="AH3" s="620"/>
      <c r="AI3" s="620">
        <f>SUM(Y3:AH3)</f>
        <v>0</v>
      </c>
      <c r="AJ3" s="620"/>
      <c r="AK3" s="620"/>
      <c r="AL3" s="620"/>
      <c r="AM3" s="620"/>
      <c r="AO3" s="611">
        <f>IFERROR(M16, "")</f>
        <v>46113</v>
      </c>
      <c r="AP3" s="612"/>
      <c r="AQ3" s="612"/>
      <c r="AR3" s="613"/>
      <c r="AS3" s="610">
        <f>COUNTIFS($J:$J, "☑", $M:$M, "☑")</f>
        <v>0</v>
      </c>
      <c r="AT3" s="610"/>
      <c r="AU3" s="610"/>
      <c r="AV3" s="610"/>
      <c r="AW3" s="610"/>
      <c r="AX3" s="610">
        <f>COUNTIFS($K:$K, "☑", $M:$M, "☑")</f>
        <v>0</v>
      </c>
      <c r="AY3" s="610"/>
      <c r="AZ3" s="610"/>
      <c r="BA3" s="610"/>
      <c r="BB3" s="610"/>
      <c r="BC3" s="620">
        <f>SUM(AS3:BB3)</f>
        <v>0</v>
      </c>
      <c r="BD3" s="620"/>
      <c r="BE3" s="620"/>
      <c r="BF3" s="620"/>
      <c r="BG3" s="620"/>
      <c r="BH3" s="216"/>
      <c r="BI3" s="216"/>
      <c r="BJ3" s="216"/>
      <c r="BK3" s="216"/>
      <c r="BL3" s="216"/>
      <c r="BM3" s="216"/>
      <c r="BN3" s="216"/>
      <c r="BO3" s="216"/>
      <c r="BP3" s="219"/>
      <c r="BQ3" s="219"/>
      <c r="BR3" s="219"/>
      <c r="BS3" s="219"/>
      <c r="BT3" s="219"/>
    </row>
    <row r="4" spans="1:72" s="38" customFormat="1" ht="21.6" customHeight="1">
      <c r="A4" s="47" t="s">
        <v>228</v>
      </c>
      <c r="B4" s="216"/>
      <c r="C4" s="35"/>
      <c r="D4" s="35"/>
      <c r="E4" s="35"/>
      <c r="F4" s="35"/>
      <c r="G4" s="35"/>
      <c r="H4" s="35"/>
      <c r="I4" s="35"/>
      <c r="J4" s="35"/>
      <c r="K4" s="35"/>
      <c r="L4" s="35"/>
      <c r="M4" s="35"/>
      <c r="N4" s="35"/>
      <c r="O4" s="35"/>
      <c r="P4" s="35"/>
      <c r="Q4" s="35"/>
      <c r="R4" s="35"/>
      <c r="S4" s="35"/>
      <c r="T4" s="214"/>
      <c r="U4" s="563" t="s">
        <v>224</v>
      </c>
      <c r="V4" s="564"/>
      <c r="W4" s="564"/>
      <c r="X4" s="565"/>
      <c r="Y4" s="620">
        <f>Y12+AG12+AO12+AW12+BE12</f>
        <v>0</v>
      </c>
      <c r="Z4" s="620"/>
      <c r="AA4" s="620"/>
      <c r="AB4" s="620"/>
      <c r="AC4" s="620"/>
      <c r="AD4" s="620">
        <f>AA12+AI12+AQ12+AY12+BG12</f>
        <v>0</v>
      </c>
      <c r="AE4" s="620"/>
      <c r="AF4" s="620"/>
      <c r="AG4" s="620"/>
      <c r="AH4" s="620"/>
      <c r="AI4" s="620">
        <f>SUM(Y4:AH4)</f>
        <v>0</v>
      </c>
      <c r="AJ4" s="620"/>
      <c r="AK4" s="620"/>
      <c r="AL4" s="620"/>
      <c r="AM4" s="620"/>
      <c r="AN4" s="216"/>
      <c r="AO4" s="611">
        <f>IFERROR(O16, "")</f>
        <v>46114</v>
      </c>
      <c r="AP4" s="612"/>
      <c r="AQ4" s="612"/>
      <c r="AR4" s="613"/>
      <c r="AS4" s="610">
        <f>COUNTIFS($J:$J, "☑", $O:$O, "☑")</f>
        <v>0</v>
      </c>
      <c r="AT4" s="610"/>
      <c r="AU4" s="610"/>
      <c r="AV4" s="610"/>
      <c r="AW4" s="610"/>
      <c r="AX4" s="610">
        <f>COUNTIFS($K:$K, "☑", $O:$O, "☑")</f>
        <v>0</v>
      </c>
      <c r="AY4" s="610"/>
      <c r="AZ4" s="610"/>
      <c r="BA4" s="610"/>
      <c r="BB4" s="610"/>
      <c r="BC4" s="620">
        <f>SUM(AS4:BB4)</f>
        <v>0</v>
      </c>
      <c r="BD4" s="620"/>
      <c r="BE4" s="620"/>
      <c r="BF4" s="620"/>
      <c r="BG4" s="620"/>
      <c r="BH4" s="216"/>
      <c r="BI4" s="216"/>
      <c r="BJ4" s="216"/>
      <c r="BK4" s="216"/>
      <c r="BL4" s="216"/>
      <c r="BM4" s="216"/>
      <c r="BN4" s="216"/>
      <c r="BO4" s="216"/>
      <c r="BP4" s="219"/>
      <c r="BQ4" s="219"/>
      <c r="BR4" s="219"/>
      <c r="BS4" s="219"/>
      <c r="BT4" s="219"/>
    </row>
    <row r="5" spans="1:72" ht="21.6" customHeight="1">
      <c r="A5" s="47" t="s">
        <v>229</v>
      </c>
      <c r="C5" s="35"/>
      <c r="D5" s="35"/>
      <c r="E5" s="35"/>
      <c r="F5" s="35"/>
      <c r="G5" s="35"/>
      <c r="H5" s="35"/>
      <c r="I5" s="35"/>
      <c r="J5" s="35"/>
      <c r="K5" s="35"/>
      <c r="L5" s="35"/>
      <c r="M5" s="35"/>
      <c r="N5" s="35"/>
      <c r="O5" s="35"/>
      <c r="P5" s="35"/>
      <c r="Q5" s="35"/>
      <c r="R5" s="35"/>
      <c r="S5" s="35"/>
      <c r="U5" s="563" t="s">
        <v>226</v>
      </c>
      <c r="V5" s="564"/>
      <c r="W5" s="564"/>
      <c r="X5" s="565"/>
      <c r="Y5" s="560">
        <f>AS6</f>
        <v>0</v>
      </c>
      <c r="Z5" s="561"/>
      <c r="AA5" s="561"/>
      <c r="AB5" s="561"/>
      <c r="AC5" s="562"/>
      <c r="AD5" s="560">
        <f>AX6</f>
        <v>0</v>
      </c>
      <c r="AE5" s="561"/>
      <c r="AF5" s="561"/>
      <c r="AG5" s="561"/>
      <c r="AH5" s="562"/>
      <c r="AI5" s="560">
        <f>SUM(Y5:AH5)</f>
        <v>0</v>
      </c>
      <c r="AJ5" s="561"/>
      <c r="AK5" s="561"/>
      <c r="AL5" s="561"/>
      <c r="AM5" s="562"/>
      <c r="AO5" s="611">
        <f>IFERROR(Q16, "")</f>
        <v>46115</v>
      </c>
      <c r="AP5" s="612"/>
      <c r="AQ5" s="612"/>
      <c r="AR5" s="613"/>
      <c r="AS5" s="621">
        <f>COUNTIFS($J:$J, "☑", $Q:$Q, "☑")</f>
        <v>0</v>
      </c>
      <c r="AT5" s="622"/>
      <c r="AU5" s="622"/>
      <c r="AV5" s="622"/>
      <c r="AW5" s="623"/>
      <c r="AX5" s="621">
        <f>COUNTIFS($K:$K, "☑", $Q:$Q, "☑")</f>
        <v>0</v>
      </c>
      <c r="AY5" s="622"/>
      <c r="AZ5" s="622"/>
      <c r="BA5" s="622"/>
      <c r="BB5" s="623"/>
      <c r="BC5" s="560">
        <f>SUM(AS5:BB5)</f>
        <v>0</v>
      </c>
      <c r="BD5" s="561"/>
      <c r="BE5" s="561"/>
      <c r="BF5" s="561"/>
      <c r="BG5" s="562"/>
      <c r="BP5" s="222"/>
      <c r="BQ5" s="222"/>
      <c r="BR5" s="222"/>
      <c r="BS5" s="222"/>
      <c r="BT5" s="222"/>
    </row>
    <row r="6" spans="1:72" ht="21.6" customHeight="1">
      <c r="A6" s="47" t="s">
        <v>230</v>
      </c>
      <c r="B6" s="47"/>
      <c r="C6" s="35"/>
      <c r="D6" s="35"/>
      <c r="E6" s="35"/>
      <c r="F6" s="35"/>
      <c r="G6" s="35"/>
      <c r="H6" s="35"/>
      <c r="I6" s="35"/>
      <c r="J6" s="35"/>
      <c r="K6" s="35"/>
      <c r="L6" s="35"/>
      <c r="M6" s="35"/>
      <c r="N6" s="35"/>
      <c r="O6" s="35"/>
      <c r="P6" s="35"/>
      <c r="Q6" s="35"/>
      <c r="R6" s="35"/>
      <c r="T6" s="7" t="s">
        <v>17</v>
      </c>
      <c r="AO6" s="611" t="str">
        <f>IFERROR(R15, "")</f>
        <v>合計</v>
      </c>
      <c r="AP6" s="612"/>
      <c r="AQ6" s="612"/>
      <c r="AR6" s="613"/>
      <c r="AS6" s="610">
        <f>SUM(AS3:AW5)</f>
        <v>0</v>
      </c>
      <c r="AT6" s="610"/>
      <c r="AU6" s="610"/>
      <c r="AV6" s="610"/>
      <c r="AW6" s="610"/>
      <c r="AX6" s="610">
        <f>SUM(AX3:BB5)</f>
        <v>0</v>
      </c>
      <c r="AY6" s="610"/>
      <c r="AZ6" s="610"/>
      <c r="BA6" s="610"/>
      <c r="BB6" s="610"/>
      <c r="BC6" s="610">
        <f>SUM(BC3:BG5)</f>
        <v>0</v>
      </c>
      <c r="BD6" s="610"/>
      <c r="BE6" s="610"/>
      <c r="BF6" s="610"/>
      <c r="BG6" s="610"/>
      <c r="BL6" s="219"/>
      <c r="BM6" s="219"/>
      <c r="BN6" s="219"/>
      <c r="BP6" s="219"/>
      <c r="BQ6" s="219"/>
      <c r="BR6" s="219"/>
      <c r="BS6" s="219"/>
      <c r="BT6" s="219"/>
    </row>
    <row r="7" spans="1:72" ht="21.6" customHeight="1">
      <c r="A7" s="223"/>
      <c r="B7" s="40" t="s">
        <v>231</v>
      </c>
      <c r="C7" s="224"/>
      <c r="D7" s="224"/>
      <c r="E7" s="224"/>
      <c r="F7" s="224"/>
      <c r="G7" s="224"/>
      <c r="H7" s="224"/>
      <c r="I7" s="224"/>
      <c r="J7" s="224"/>
      <c r="K7" s="224"/>
      <c r="L7" s="224"/>
      <c r="M7" s="224"/>
      <c r="N7" s="224"/>
      <c r="O7" s="224"/>
      <c r="P7" s="224"/>
      <c r="Q7" s="224"/>
      <c r="R7" s="224"/>
      <c r="S7" s="224"/>
      <c r="T7" s="7" t="s">
        <v>18</v>
      </c>
      <c r="U7" s="218" t="s">
        <v>203</v>
      </c>
      <c r="V7" s="225"/>
      <c r="W7" s="225"/>
      <c r="X7" s="225"/>
      <c r="BL7" s="218"/>
      <c r="BM7" s="218"/>
    </row>
    <row r="8" spans="1:72" ht="21.6" customHeight="1">
      <c r="A8" s="223"/>
      <c r="B8" s="40" t="s">
        <v>232</v>
      </c>
      <c r="C8" s="224"/>
      <c r="D8" s="224"/>
      <c r="E8" s="224"/>
      <c r="F8" s="224"/>
      <c r="G8" s="224"/>
      <c r="H8" s="224"/>
      <c r="I8" s="224"/>
      <c r="J8" s="224"/>
      <c r="K8" s="224"/>
      <c r="L8" s="224"/>
      <c r="M8" s="224"/>
      <c r="N8" s="224"/>
      <c r="O8" s="224"/>
      <c r="P8" s="224"/>
      <c r="Q8" s="224"/>
      <c r="R8" s="224"/>
      <c r="S8" s="224"/>
      <c r="T8" s="7" t="s">
        <v>19</v>
      </c>
      <c r="U8" s="614" t="s">
        <v>249</v>
      </c>
      <c r="V8" s="615"/>
      <c r="W8" s="615"/>
      <c r="X8" s="616"/>
      <c r="Y8" s="377" t="s">
        <v>9</v>
      </c>
      <c r="Z8" s="378"/>
      <c r="AA8" s="378"/>
      <c r="AB8" s="378"/>
      <c r="AC8" s="378"/>
      <c r="AD8" s="378"/>
      <c r="AE8" s="378"/>
      <c r="AF8" s="379"/>
      <c r="AG8" s="377" t="s">
        <v>10</v>
      </c>
      <c r="AH8" s="378"/>
      <c r="AI8" s="378"/>
      <c r="AJ8" s="378"/>
      <c r="AK8" s="378"/>
      <c r="AL8" s="378"/>
      <c r="AM8" s="378"/>
      <c r="AN8" s="379"/>
      <c r="AO8" s="377" t="s">
        <v>11</v>
      </c>
      <c r="AP8" s="378"/>
      <c r="AQ8" s="378"/>
      <c r="AR8" s="378"/>
      <c r="AS8" s="378"/>
      <c r="AT8" s="378"/>
      <c r="AU8" s="378"/>
      <c r="AV8" s="379"/>
      <c r="AW8" s="377" t="s">
        <v>12</v>
      </c>
      <c r="AX8" s="378"/>
      <c r="AY8" s="378"/>
      <c r="AZ8" s="378"/>
      <c r="BA8" s="378"/>
      <c r="BB8" s="378"/>
      <c r="BC8" s="378"/>
      <c r="BD8" s="379"/>
      <c r="BE8" s="377" t="s">
        <v>13</v>
      </c>
      <c r="BF8" s="378"/>
      <c r="BG8" s="378"/>
      <c r="BH8" s="378"/>
      <c r="BI8" s="378"/>
      <c r="BJ8" s="378"/>
      <c r="BK8" s="378"/>
      <c r="BL8" s="379"/>
      <c r="BM8" s="225"/>
    </row>
    <row r="9" spans="1:72" ht="21.6" customHeight="1">
      <c r="A9" s="223"/>
      <c r="B9" s="40" t="s">
        <v>233</v>
      </c>
      <c r="C9" s="224"/>
      <c r="D9" s="224"/>
      <c r="E9" s="224"/>
      <c r="F9" s="224"/>
      <c r="G9" s="224"/>
      <c r="H9" s="224"/>
      <c r="I9" s="224"/>
      <c r="J9" s="224"/>
      <c r="K9" s="224"/>
      <c r="L9" s="224"/>
      <c r="M9" s="224"/>
      <c r="N9" s="224"/>
      <c r="O9" s="224"/>
      <c r="P9" s="224"/>
      <c r="Q9" s="224"/>
      <c r="R9" s="224"/>
      <c r="S9" s="224"/>
      <c r="T9" s="7" t="s">
        <v>20</v>
      </c>
      <c r="U9" s="617"/>
      <c r="V9" s="618"/>
      <c r="W9" s="618"/>
      <c r="X9" s="619"/>
      <c r="Y9" s="377" t="s">
        <v>14</v>
      </c>
      <c r="Z9" s="379"/>
      <c r="AA9" s="377" t="s">
        <v>15</v>
      </c>
      <c r="AB9" s="379"/>
      <c r="AC9" s="377" t="s">
        <v>202</v>
      </c>
      <c r="AD9" s="379"/>
      <c r="AE9" s="377" t="s">
        <v>210</v>
      </c>
      <c r="AF9" s="379"/>
      <c r="AG9" s="377" t="s">
        <v>14</v>
      </c>
      <c r="AH9" s="379"/>
      <c r="AI9" s="377" t="s">
        <v>15</v>
      </c>
      <c r="AJ9" s="379"/>
      <c r="AK9" s="377" t="s">
        <v>202</v>
      </c>
      <c r="AL9" s="379"/>
      <c r="AM9" s="377" t="s">
        <v>210</v>
      </c>
      <c r="AN9" s="379"/>
      <c r="AO9" s="377" t="s">
        <v>14</v>
      </c>
      <c r="AP9" s="379"/>
      <c r="AQ9" s="377" t="s">
        <v>15</v>
      </c>
      <c r="AR9" s="379"/>
      <c r="AS9" s="377" t="s">
        <v>202</v>
      </c>
      <c r="AT9" s="379"/>
      <c r="AU9" s="377" t="s">
        <v>210</v>
      </c>
      <c r="AV9" s="379"/>
      <c r="AW9" s="377" t="s">
        <v>14</v>
      </c>
      <c r="AX9" s="379"/>
      <c r="AY9" s="377" t="s">
        <v>15</v>
      </c>
      <c r="AZ9" s="379"/>
      <c r="BA9" s="377" t="s">
        <v>202</v>
      </c>
      <c r="BB9" s="379"/>
      <c r="BC9" s="377" t="s">
        <v>210</v>
      </c>
      <c r="BD9" s="379"/>
      <c r="BE9" s="377" t="s">
        <v>14</v>
      </c>
      <c r="BF9" s="379"/>
      <c r="BG9" s="377" t="s">
        <v>15</v>
      </c>
      <c r="BH9" s="379"/>
      <c r="BI9" s="377" t="s">
        <v>202</v>
      </c>
      <c r="BJ9" s="379"/>
      <c r="BK9" s="377" t="s">
        <v>210</v>
      </c>
      <c r="BL9" s="379"/>
      <c r="BM9" s="225" t="s">
        <v>211</v>
      </c>
      <c r="BO9" s="219"/>
    </row>
    <row r="10" spans="1:72" ht="21.6" customHeight="1">
      <c r="A10" s="223"/>
      <c r="B10" s="40" t="s">
        <v>3</v>
      </c>
      <c r="C10" s="224"/>
      <c r="D10" s="224"/>
      <c r="E10" s="224"/>
      <c r="F10" s="224"/>
      <c r="G10" s="224"/>
      <c r="H10" s="224"/>
      <c r="I10" s="224"/>
      <c r="J10" s="224"/>
      <c r="K10" s="224"/>
      <c r="L10" s="224"/>
      <c r="M10" s="224"/>
      <c r="N10" s="224"/>
      <c r="O10" s="224"/>
      <c r="P10" s="224"/>
      <c r="Q10" s="224"/>
      <c r="R10" s="224"/>
      <c r="S10" s="224"/>
      <c r="T10" s="223" t="s">
        <v>21</v>
      </c>
      <c r="U10" s="611">
        <f>IFERROR(M16, "")</f>
        <v>46113</v>
      </c>
      <c r="V10" s="612"/>
      <c r="W10" s="612"/>
      <c r="X10" s="613"/>
      <c r="Y10" s="608">
        <f>COUNTIFS(J:J, "☑", H:H, "①", N:N, "☑")</f>
        <v>0</v>
      </c>
      <c r="Z10" s="609"/>
      <c r="AA10" s="608">
        <f>COUNTIFS(K:K, "☑", H:H, "①", N:N, "☑")</f>
        <v>0</v>
      </c>
      <c r="AB10" s="609"/>
      <c r="AC10" s="608">
        <f>COUNTIFS($H:$H, "①", $I:$I, "☑", N:N, "☑")</f>
        <v>0</v>
      </c>
      <c r="AD10" s="609"/>
      <c r="AE10" s="608">
        <f>Y10+AA10-AC10</f>
        <v>0</v>
      </c>
      <c r="AF10" s="609"/>
      <c r="AG10" s="608">
        <f>COUNTIFS(J:J, "☑", H:H, "②", N:N, "☑")</f>
        <v>0</v>
      </c>
      <c r="AH10" s="609"/>
      <c r="AI10" s="608">
        <f>COUNTIFS(K:K, "☑", H:H, "②", N:N, "☑")</f>
        <v>0</v>
      </c>
      <c r="AJ10" s="609"/>
      <c r="AK10" s="608">
        <f>COUNTIFS($H:$H, "②", $I:$I, "☑", N:N, "☑")</f>
        <v>0</v>
      </c>
      <c r="AL10" s="609"/>
      <c r="AM10" s="608">
        <f>AG10+AI10-AK10</f>
        <v>0</v>
      </c>
      <c r="AN10" s="609"/>
      <c r="AO10" s="608">
        <f>COUNTIFS(J:J, "☑", H:H, "③", N:N, "☑")</f>
        <v>0</v>
      </c>
      <c r="AP10" s="609"/>
      <c r="AQ10" s="608">
        <f>COUNTIFS(K:K, "☑", H:H, "③", N:N, "☑")</f>
        <v>0</v>
      </c>
      <c r="AR10" s="609"/>
      <c r="AS10" s="608">
        <f>COUNTIFS($H:$H, "③", $I:$I, "☑", N:N, "☑")</f>
        <v>0</v>
      </c>
      <c r="AT10" s="609"/>
      <c r="AU10" s="608">
        <f>AO10+AQ10-AS10</f>
        <v>0</v>
      </c>
      <c r="AV10" s="609"/>
      <c r="AW10" s="608">
        <f>COUNTIFS(J:J, "☑", H:H, "④", N:N, "☑")</f>
        <v>0</v>
      </c>
      <c r="AX10" s="609"/>
      <c r="AY10" s="608">
        <f>COUNTIFS(K:K, "☑", H:H, "④", N:N, "☑")</f>
        <v>0</v>
      </c>
      <c r="AZ10" s="609"/>
      <c r="BA10" s="608">
        <f>COUNTIFS($H:$H, "④", $I:$I, "☑", N:N, "☑")</f>
        <v>0</v>
      </c>
      <c r="BB10" s="609"/>
      <c r="BC10" s="608">
        <f>AW10+AY10-BA10</f>
        <v>0</v>
      </c>
      <c r="BD10" s="609"/>
      <c r="BE10" s="608">
        <f>COUNTIFS(J:J, "☑", H:H, "⑤", N:N, "☑")</f>
        <v>0</v>
      </c>
      <c r="BF10" s="609"/>
      <c r="BG10" s="608">
        <f>COUNTIFS(K:K, "☑", H:H, "⑤", N:N, "☑")</f>
        <v>0</v>
      </c>
      <c r="BH10" s="609"/>
      <c r="BI10" s="608">
        <f>COUNTIFS($H:$H, "⑤", $I:$I, "☑", N:N, "☑")</f>
        <v>0</v>
      </c>
      <c r="BJ10" s="609"/>
      <c r="BK10" s="608">
        <f>BE10+BG10-BI10</f>
        <v>0</v>
      </c>
      <c r="BL10" s="609"/>
      <c r="BM10" s="568">
        <f>AE10+AM10+AU10+BC10+BK10</f>
        <v>0</v>
      </c>
      <c r="BN10" s="569"/>
      <c r="BO10" s="219"/>
    </row>
    <row r="11" spans="1:72" ht="21.6" customHeight="1">
      <c r="A11" s="223"/>
      <c r="B11" s="225" t="s">
        <v>4</v>
      </c>
      <c r="C11" s="226"/>
      <c r="D11" s="226"/>
      <c r="E11" s="226"/>
      <c r="F11" s="226"/>
      <c r="G11" s="226"/>
      <c r="H11" s="226"/>
      <c r="I11" s="226"/>
      <c r="J11" s="226"/>
      <c r="K11" s="226"/>
      <c r="L11" s="227"/>
      <c r="M11" s="226"/>
      <c r="N11" s="226"/>
      <c r="O11" s="226"/>
      <c r="P11" s="226"/>
      <c r="Q11" s="226"/>
      <c r="R11" s="226"/>
      <c r="S11" s="226"/>
      <c r="T11" s="214" t="s">
        <v>206</v>
      </c>
      <c r="U11" s="611">
        <f>IFERROR(O16, "")</f>
        <v>46114</v>
      </c>
      <c r="V11" s="612"/>
      <c r="W11" s="612"/>
      <c r="X11" s="613"/>
      <c r="Y11" s="608">
        <f>COUNTIFS($J:$J, "☑", $H:$H, "①", $P:$P, "☑")</f>
        <v>0</v>
      </c>
      <c r="Z11" s="609"/>
      <c r="AA11" s="608">
        <f>COUNTIFS(K:K, "☑", H:H, "①", P:P, "☑")</f>
        <v>0</v>
      </c>
      <c r="AB11" s="609"/>
      <c r="AC11" s="608">
        <f>COUNTIFS($H:$H, "①", $I:$I, "☑", P:P, "☑")</f>
        <v>0</v>
      </c>
      <c r="AD11" s="609"/>
      <c r="AE11" s="608">
        <f>Y11+AA11-AC11</f>
        <v>0</v>
      </c>
      <c r="AF11" s="609"/>
      <c r="AG11" s="608">
        <f>COUNTIFS(J:J, "☑", H:H, "②", P:P, "☑")</f>
        <v>0</v>
      </c>
      <c r="AH11" s="609"/>
      <c r="AI11" s="608">
        <f>COUNTIFS(K:K, "☑", H:H, "②", P:P, "☑")</f>
        <v>0</v>
      </c>
      <c r="AJ11" s="609"/>
      <c r="AK11" s="608">
        <f>COUNTIFS($H:$H, "②", $I:$I, "☑", P:P, "☑")</f>
        <v>0</v>
      </c>
      <c r="AL11" s="609"/>
      <c r="AM11" s="608">
        <f>AG11+AI11-AK11</f>
        <v>0</v>
      </c>
      <c r="AN11" s="609"/>
      <c r="AO11" s="608">
        <f>COUNTIFS(J:J, "☑", H:H, "③", P:P, "☑")</f>
        <v>0</v>
      </c>
      <c r="AP11" s="609"/>
      <c r="AQ11" s="608">
        <f>COUNTIFS(K:K, "☑", H:H, "③", P:P, "☑")</f>
        <v>0</v>
      </c>
      <c r="AR11" s="609"/>
      <c r="AS11" s="608">
        <f>COUNTIFS($H:$H, "③", $I:$I, "☑", P:P, "☑")</f>
        <v>0</v>
      </c>
      <c r="AT11" s="609"/>
      <c r="AU11" s="608">
        <f>AO11+AQ11-AS11</f>
        <v>0</v>
      </c>
      <c r="AV11" s="609"/>
      <c r="AW11" s="608">
        <f>COUNTIFS(J:J, "☑", H:H, "④", P:P, "☑")</f>
        <v>0</v>
      </c>
      <c r="AX11" s="609"/>
      <c r="AY11" s="608">
        <f>COUNTIFS(K:K, "☑", H:H, "④", P:P, "☑")</f>
        <v>0</v>
      </c>
      <c r="AZ11" s="609"/>
      <c r="BA11" s="608">
        <f>COUNTIFS($H:$H, "④", $I:$I, "☑", P:P, "☑")</f>
        <v>0</v>
      </c>
      <c r="BB11" s="609"/>
      <c r="BC11" s="608">
        <f>AW11+AY11-BA11</f>
        <v>0</v>
      </c>
      <c r="BD11" s="609"/>
      <c r="BE11" s="608">
        <f>COUNTIFS(J:J, "☑", H:H, "⑤", P:P, "☑")</f>
        <v>0</v>
      </c>
      <c r="BF11" s="609"/>
      <c r="BG11" s="608">
        <f>COUNTIFS(K:K, "☑", H:H, "⑤", P:P, "☑")</f>
        <v>0</v>
      </c>
      <c r="BH11" s="609"/>
      <c r="BI11" s="608">
        <f>COUNTIFS($H:$H, "⑤", $I:$I, "☑", P:P, "☑")</f>
        <v>0</v>
      </c>
      <c r="BJ11" s="609"/>
      <c r="BK11" s="608">
        <f>BE11+BG11-BI11</f>
        <v>0</v>
      </c>
      <c r="BL11" s="609"/>
      <c r="BM11" s="568">
        <f>AE11+AM11+AU11+BC11+BK11</f>
        <v>0</v>
      </c>
      <c r="BN11" s="569"/>
      <c r="BO11" s="219"/>
    </row>
    <row r="12" spans="1:72" ht="21.6" customHeight="1">
      <c r="A12" s="445" t="s">
        <v>410</v>
      </c>
      <c r="B12" s="446"/>
      <c r="C12" s="446"/>
      <c r="D12" s="446"/>
      <c r="E12" s="446"/>
      <c r="F12" s="446"/>
      <c r="G12" s="447"/>
      <c r="H12" s="605" t="str">
        <f>IF(はじめに⇒!B3="","",はじめに⇒!B3)</f>
        <v>波戸小学校</v>
      </c>
      <c r="I12" s="606"/>
      <c r="J12" s="606"/>
      <c r="K12" s="606"/>
      <c r="L12" s="606"/>
      <c r="M12" s="606"/>
      <c r="N12" s="606"/>
      <c r="O12" s="606"/>
      <c r="P12" s="606"/>
      <c r="Q12" s="606"/>
      <c r="R12" s="606"/>
      <c r="S12" s="607"/>
      <c r="T12" s="214" t="s">
        <v>204</v>
      </c>
      <c r="U12" s="602" t="s">
        <v>16</v>
      </c>
      <c r="V12" s="603"/>
      <c r="W12" s="603"/>
      <c r="X12" s="604"/>
      <c r="Y12" s="600">
        <f>SUM(Y10:Y11)</f>
        <v>0</v>
      </c>
      <c r="Z12" s="601"/>
      <c r="AA12" s="600">
        <f>SUM(AA10:AA11)</f>
        <v>0</v>
      </c>
      <c r="AB12" s="601"/>
      <c r="AC12" s="600">
        <f>SUM(AC10:AC11)</f>
        <v>0</v>
      </c>
      <c r="AD12" s="601"/>
      <c r="AE12" s="600">
        <f>SUM(AE10:AE11)</f>
        <v>0</v>
      </c>
      <c r="AF12" s="601"/>
      <c r="AG12" s="600">
        <f>SUM(AG10:AG11)</f>
        <v>0</v>
      </c>
      <c r="AH12" s="601"/>
      <c r="AI12" s="600">
        <f>SUM(AI10:AI11)</f>
        <v>0</v>
      </c>
      <c r="AJ12" s="601"/>
      <c r="AK12" s="600">
        <f>SUM(AK10:AK11)</f>
        <v>0</v>
      </c>
      <c r="AL12" s="601"/>
      <c r="AM12" s="600">
        <f>SUM(AM10:AM11)</f>
        <v>0</v>
      </c>
      <c r="AN12" s="601"/>
      <c r="AO12" s="600">
        <f>SUM(AO10:AO11)</f>
        <v>0</v>
      </c>
      <c r="AP12" s="601"/>
      <c r="AQ12" s="600">
        <f>SUM(AQ10:AQ11)</f>
        <v>0</v>
      </c>
      <c r="AR12" s="601"/>
      <c r="AS12" s="600">
        <f>SUM(AS10:AS11)</f>
        <v>0</v>
      </c>
      <c r="AT12" s="601"/>
      <c r="AU12" s="600">
        <f>SUM(AU10:AU11)</f>
        <v>0</v>
      </c>
      <c r="AV12" s="601"/>
      <c r="AW12" s="600">
        <f>SUM(AW10:AW11)</f>
        <v>0</v>
      </c>
      <c r="AX12" s="601"/>
      <c r="AY12" s="600">
        <f>SUM(AY10:AY11)</f>
        <v>0</v>
      </c>
      <c r="AZ12" s="601"/>
      <c r="BA12" s="600">
        <f>SUM(BA10:BA11)</f>
        <v>0</v>
      </c>
      <c r="BB12" s="601"/>
      <c r="BC12" s="600">
        <f>SUM(BC10:BC11)</f>
        <v>0</v>
      </c>
      <c r="BD12" s="601"/>
      <c r="BE12" s="600">
        <f>SUM(BE10:BE11)</f>
        <v>0</v>
      </c>
      <c r="BF12" s="601"/>
      <c r="BG12" s="600">
        <f>SUM(BG10:BG11)</f>
        <v>0</v>
      </c>
      <c r="BH12" s="601"/>
      <c r="BI12" s="600">
        <f>SUM(BI10:BI11)</f>
        <v>0</v>
      </c>
      <c r="BJ12" s="601"/>
      <c r="BK12" s="600">
        <f>SUM(BK10:BK11)</f>
        <v>0</v>
      </c>
      <c r="BL12" s="601"/>
      <c r="BM12" s="228"/>
      <c r="BO12" s="218"/>
    </row>
    <row r="13" spans="1:72" ht="21.6" customHeight="1">
      <c r="A13" s="448" t="s">
        <v>411</v>
      </c>
      <c r="B13" s="449"/>
      <c r="C13" s="449"/>
      <c r="D13" s="449"/>
      <c r="E13" s="449"/>
      <c r="F13" s="449"/>
      <c r="G13" s="450"/>
      <c r="H13" s="605" t="str">
        <f>IF(はじめに⇒!B4="","",はじめに⇒!B4)</f>
        <v>令和８年４月1日（水）～　４月２日（木）1泊2日</v>
      </c>
      <c r="I13" s="606"/>
      <c r="J13" s="606"/>
      <c r="K13" s="606"/>
      <c r="L13" s="606"/>
      <c r="M13" s="606"/>
      <c r="N13" s="606"/>
      <c r="O13" s="606"/>
      <c r="P13" s="606"/>
      <c r="Q13" s="606"/>
      <c r="R13" s="606"/>
      <c r="S13" s="607"/>
      <c r="T13" s="229" t="s">
        <v>250</v>
      </c>
    </row>
    <row r="14" spans="1:72" ht="21.6" customHeight="1">
      <c r="A14" s="563" t="s">
        <v>256</v>
      </c>
      <c r="B14" s="564"/>
      <c r="C14" s="564"/>
      <c r="D14" s="564"/>
      <c r="E14" s="564"/>
      <c r="F14" s="564"/>
      <c r="G14" s="565"/>
      <c r="H14" s="220" t="s">
        <v>254</v>
      </c>
      <c r="I14" s="230">
        <f>SUM(I48,I95,I142,I189,I236,I283,I330)</f>
        <v>0</v>
      </c>
      <c r="J14" s="230">
        <f>SUM(J48,J95,J142,J189,J236,J283,J330)</f>
        <v>0</v>
      </c>
      <c r="K14" s="230">
        <f>SUM(K48,K95,K142,K189,K236,K283,K330)</f>
        <v>0</v>
      </c>
      <c r="L14" s="221" t="s">
        <v>254</v>
      </c>
      <c r="M14" s="230">
        <f t="shared" ref="M14:S14" si="0">SUM(M48,M95,M142,M189,M236,M283,M330)</f>
        <v>0</v>
      </c>
      <c r="N14" s="230">
        <f t="shared" si="0"/>
        <v>0</v>
      </c>
      <c r="O14" s="230">
        <f t="shared" si="0"/>
        <v>0</v>
      </c>
      <c r="P14" s="230">
        <f t="shared" si="0"/>
        <v>0</v>
      </c>
      <c r="Q14" s="230">
        <f t="shared" si="0"/>
        <v>0</v>
      </c>
      <c r="R14" s="230">
        <f t="shared" si="0"/>
        <v>0</v>
      </c>
      <c r="S14" s="230">
        <f t="shared" si="0"/>
        <v>0</v>
      </c>
    </row>
    <row r="15" spans="1:72" ht="21.6" customHeight="1">
      <c r="A15" s="573" t="s">
        <v>0</v>
      </c>
      <c r="B15" s="576" t="s">
        <v>1</v>
      </c>
      <c r="C15" s="576"/>
      <c r="D15" s="576"/>
      <c r="E15" s="576"/>
      <c r="F15" s="576"/>
      <c r="G15" s="577"/>
      <c r="H15" s="582" t="s">
        <v>26</v>
      </c>
      <c r="I15" s="582" t="s">
        <v>201</v>
      </c>
      <c r="J15" s="439" t="s">
        <v>2</v>
      </c>
      <c r="K15" s="440"/>
      <c r="L15" s="582" t="s">
        <v>200</v>
      </c>
      <c r="M15" s="377" t="s">
        <v>214</v>
      </c>
      <c r="N15" s="378"/>
      <c r="O15" s="378"/>
      <c r="P15" s="378"/>
      <c r="Q15" s="378"/>
      <c r="R15" s="595" t="s">
        <v>90</v>
      </c>
      <c r="S15" s="590"/>
      <c r="T15" s="566" t="s">
        <v>251</v>
      </c>
      <c r="U15" s="567" t="s">
        <v>257</v>
      </c>
    </row>
    <row r="16" spans="1:72" ht="21.6" customHeight="1">
      <c r="A16" s="574"/>
      <c r="B16" s="578"/>
      <c r="C16" s="578"/>
      <c r="D16" s="578"/>
      <c r="E16" s="578"/>
      <c r="F16" s="578"/>
      <c r="G16" s="579"/>
      <c r="H16" s="583"/>
      <c r="I16" s="583"/>
      <c r="J16" s="573" t="s">
        <v>5</v>
      </c>
      <c r="K16" s="573" t="s">
        <v>6</v>
      </c>
      <c r="L16" s="583"/>
      <c r="M16" s="598">
        <f>IF(はじめに⇒!B5="","",はじめに⇒!B5)</f>
        <v>46113</v>
      </c>
      <c r="N16" s="599"/>
      <c r="O16" s="598">
        <f>IF(LEN(M16)=0,"",M16+1)</f>
        <v>46114</v>
      </c>
      <c r="P16" s="599"/>
      <c r="Q16" s="231">
        <f>IF(LEN(O16)=0,"",O16+1)</f>
        <v>46115</v>
      </c>
      <c r="R16" s="596"/>
      <c r="S16" s="592"/>
      <c r="T16" s="566"/>
      <c r="U16" s="567"/>
    </row>
    <row r="17" spans="1:72" ht="21.6" customHeight="1">
      <c r="A17" s="575"/>
      <c r="B17" s="580"/>
      <c r="C17" s="580"/>
      <c r="D17" s="580"/>
      <c r="E17" s="580"/>
      <c r="F17" s="580"/>
      <c r="G17" s="581"/>
      <c r="H17" s="584"/>
      <c r="I17" s="584"/>
      <c r="J17" s="575"/>
      <c r="K17" s="575"/>
      <c r="L17" s="584"/>
      <c r="M17" s="189" t="s">
        <v>234</v>
      </c>
      <c r="N17" s="6" t="s">
        <v>203</v>
      </c>
      <c r="O17" s="189" t="s">
        <v>234</v>
      </c>
      <c r="P17" s="6" t="s">
        <v>203</v>
      </c>
      <c r="Q17" s="189" t="s">
        <v>234</v>
      </c>
      <c r="R17" s="189" t="s">
        <v>234</v>
      </c>
      <c r="S17" s="6" t="s">
        <v>203</v>
      </c>
      <c r="T17" s="566"/>
      <c r="U17" s="567"/>
    </row>
    <row r="18" spans="1:72" ht="21.6" customHeight="1">
      <c r="A18" s="6">
        <v>1</v>
      </c>
      <c r="B18" s="570"/>
      <c r="C18" s="571"/>
      <c r="D18" s="571"/>
      <c r="E18" s="571"/>
      <c r="F18" s="571"/>
      <c r="G18" s="572"/>
      <c r="H18" s="192"/>
      <c r="I18" s="193" t="s">
        <v>205</v>
      </c>
      <c r="J18" s="193" t="s">
        <v>205</v>
      </c>
      <c r="K18" s="193" t="s">
        <v>205</v>
      </c>
      <c r="L18" s="192"/>
      <c r="M18" s="192" t="s">
        <v>205</v>
      </c>
      <c r="N18" s="194" t="s">
        <v>206</v>
      </c>
      <c r="O18" s="192" t="s">
        <v>205</v>
      </c>
      <c r="P18" s="192" t="s">
        <v>205</v>
      </c>
      <c r="Q18" s="194" t="s">
        <v>206</v>
      </c>
      <c r="R18" s="230">
        <f>COUNTIF($M18,"☑") + COUNTIF($O18,"☑") + COUNTIF($Q18,"☑")</f>
        <v>0</v>
      </c>
      <c r="S18" s="230">
        <f>COUNTIF($N18,"☑") + COUNTIF($P18,"☑")</f>
        <v>0</v>
      </c>
    </row>
    <row r="19" spans="1:72" ht="21.6" customHeight="1">
      <c r="A19" s="6">
        <v>2</v>
      </c>
      <c r="B19" s="570"/>
      <c r="C19" s="571"/>
      <c r="D19" s="571"/>
      <c r="E19" s="571"/>
      <c r="F19" s="571"/>
      <c r="G19" s="572"/>
      <c r="H19" s="192"/>
      <c r="I19" s="193" t="s">
        <v>205</v>
      </c>
      <c r="J19" s="193" t="s">
        <v>205</v>
      </c>
      <c r="K19" s="192" t="s">
        <v>205</v>
      </c>
      <c r="L19" s="192"/>
      <c r="M19" s="192" t="s">
        <v>205</v>
      </c>
      <c r="N19" s="192" t="s">
        <v>205</v>
      </c>
      <c r="O19" s="192" t="s">
        <v>205</v>
      </c>
      <c r="P19" s="192" t="s">
        <v>205</v>
      </c>
      <c r="Q19" s="192" t="s">
        <v>205</v>
      </c>
      <c r="R19" s="230">
        <f>COUNTIF($M19,"☑") + COUNTIF($O19,"☑") + COUNTIF($Q19,"☑")</f>
        <v>0</v>
      </c>
      <c r="S19" s="230">
        <f t="shared" ref="S19:S47" si="1">COUNTIF($N19,"☑") + COUNTIF($P19,"☑")</f>
        <v>0</v>
      </c>
    </row>
    <row r="20" spans="1:72" ht="21.6" customHeight="1">
      <c r="A20" s="6">
        <v>3</v>
      </c>
      <c r="B20" s="570"/>
      <c r="C20" s="571"/>
      <c r="D20" s="571"/>
      <c r="E20" s="571"/>
      <c r="F20" s="571"/>
      <c r="G20" s="572"/>
      <c r="H20" s="192"/>
      <c r="I20" s="193" t="s">
        <v>205</v>
      </c>
      <c r="J20" s="193" t="s">
        <v>205</v>
      </c>
      <c r="K20" s="192" t="s">
        <v>205</v>
      </c>
      <c r="L20" s="192"/>
      <c r="M20" s="192" t="s">
        <v>205</v>
      </c>
      <c r="N20" s="192" t="s">
        <v>205</v>
      </c>
      <c r="O20" s="192" t="s">
        <v>205</v>
      </c>
      <c r="P20" s="192" t="s">
        <v>205</v>
      </c>
      <c r="Q20" s="192" t="s">
        <v>205</v>
      </c>
      <c r="R20" s="230">
        <f t="shared" ref="R20:R47" si="2">COUNTIF($M20,"☑") + COUNTIF($O20,"☑") + COUNTIF($Q20,"☑")</f>
        <v>0</v>
      </c>
      <c r="S20" s="230">
        <f t="shared" si="1"/>
        <v>0</v>
      </c>
    </row>
    <row r="21" spans="1:72" s="219" customFormat="1" ht="21.6" customHeight="1">
      <c r="A21" s="6">
        <v>4</v>
      </c>
      <c r="B21" s="570"/>
      <c r="C21" s="571"/>
      <c r="D21" s="571"/>
      <c r="E21" s="571"/>
      <c r="F21" s="571"/>
      <c r="G21" s="572"/>
      <c r="H21" s="192"/>
      <c r="I21" s="193" t="s">
        <v>205</v>
      </c>
      <c r="J21" s="193" t="s">
        <v>205</v>
      </c>
      <c r="K21" s="192" t="s">
        <v>205</v>
      </c>
      <c r="L21" s="192"/>
      <c r="M21" s="192" t="s">
        <v>205</v>
      </c>
      <c r="N21" s="192" t="s">
        <v>205</v>
      </c>
      <c r="O21" s="192" t="s">
        <v>205</v>
      </c>
      <c r="P21" s="192" t="s">
        <v>205</v>
      </c>
      <c r="Q21" s="192" t="s">
        <v>205</v>
      </c>
      <c r="R21" s="230">
        <f t="shared" si="2"/>
        <v>0</v>
      </c>
      <c r="S21" s="230">
        <f t="shared" si="1"/>
        <v>0</v>
      </c>
      <c r="T21" s="214"/>
      <c r="BQ21" s="216"/>
      <c r="BR21" s="216"/>
      <c r="BS21" s="216"/>
      <c r="BT21" s="216"/>
    </row>
    <row r="22" spans="1:72" s="219" customFormat="1" ht="21.6" customHeight="1">
      <c r="A22" s="6">
        <v>5</v>
      </c>
      <c r="B22" s="570"/>
      <c r="C22" s="571"/>
      <c r="D22" s="571"/>
      <c r="E22" s="571"/>
      <c r="F22" s="571"/>
      <c r="G22" s="572"/>
      <c r="H22" s="192"/>
      <c r="I22" s="193" t="s">
        <v>205</v>
      </c>
      <c r="J22" s="193" t="s">
        <v>205</v>
      </c>
      <c r="K22" s="192" t="s">
        <v>205</v>
      </c>
      <c r="L22" s="192"/>
      <c r="M22" s="192" t="s">
        <v>205</v>
      </c>
      <c r="N22" s="192" t="s">
        <v>205</v>
      </c>
      <c r="O22" s="192" t="s">
        <v>205</v>
      </c>
      <c r="P22" s="192" t="s">
        <v>205</v>
      </c>
      <c r="Q22" s="192" t="s">
        <v>205</v>
      </c>
      <c r="R22" s="230">
        <f t="shared" si="2"/>
        <v>0</v>
      </c>
      <c r="S22" s="230">
        <f t="shared" si="1"/>
        <v>0</v>
      </c>
      <c r="T22" s="214"/>
      <c r="BQ22" s="216"/>
      <c r="BR22" s="216"/>
      <c r="BS22" s="216"/>
      <c r="BT22" s="216"/>
    </row>
    <row r="23" spans="1:72" s="219" customFormat="1" ht="21.6" customHeight="1">
      <c r="A23" s="6">
        <v>6</v>
      </c>
      <c r="B23" s="570"/>
      <c r="C23" s="571"/>
      <c r="D23" s="571"/>
      <c r="E23" s="571"/>
      <c r="F23" s="571"/>
      <c r="G23" s="572"/>
      <c r="H23" s="192"/>
      <c r="I23" s="193" t="s">
        <v>205</v>
      </c>
      <c r="J23" s="193" t="s">
        <v>205</v>
      </c>
      <c r="K23" s="192" t="s">
        <v>205</v>
      </c>
      <c r="L23" s="192"/>
      <c r="M23" s="192" t="s">
        <v>205</v>
      </c>
      <c r="N23" s="192" t="s">
        <v>205</v>
      </c>
      <c r="O23" s="192" t="s">
        <v>205</v>
      </c>
      <c r="P23" s="192" t="s">
        <v>205</v>
      </c>
      <c r="Q23" s="192" t="s">
        <v>205</v>
      </c>
      <c r="R23" s="230">
        <f t="shared" si="2"/>
        <v>0</v>
      </c>
      <c r="S23" s="230">
        <f>COUNTIF($N23,"☑") + COUNTIF($P23,"☑")</f>
        <v>0</v>
      </c>
      <c r="T23" s="214"/>
      <c r="BQ23" s="216"/>
      <c r="BR23" s="216"/>
      <c r="BS23" s="216"/>
      <c r="BT23" s="216"/>
    </row>
    <row r="24" spans="1:72" ht="21.6" customHeight="1">
      <c r="A24" s="6">
        <v>7</v>
      </c>
      <c r="B24" s="570"/>
      <c r="C24" s="571"/>
      <c r="D24" s="571"/>
      <c r="E24" s="571"/>
      <c r="F24" s="571"/>
      <c r="G24" s="572"/>
      <c r="H24" s="192"/>
      <c r="I24" s="193" t="s">
        <v>205</v>
      </c>
      <c r="J24" s="193" t="s">
        <v>205</v>
      </c>
      <c r="K24" s="192" t="s">
        <v>205</v>
      </c>
      <c r="L24" s="192"/>
      <c r="M24" s="192" t="s">
        <v>205</v>
      </c>
      <c r="N24" s="192" t="s">
        <v>205</v>
      </c>
      <c r="O24" s="192" t="s">
        <v>205</v>
      </c>
      <c r="P24" s="192" t="s">
        <v>205</v>
      </c>
      <c r="Q24" s="192" t="s">
        <v>205</v>
      </c>
      <c r="R24" s="230">
        <f t="shared" si="2"/>
        <v>0</v>
      </c>
      <c r="S24" s="230">
        <f t="shared" si="1"/>
        <v>0</v>
      </c>
    </row>
    <row r="25" spans="1:72" ht="21.6" customHeight="1">
      <c r="A25" s="6">
        <v>8</v>
      </c>
      <c r="B25" s="570"/>
      <c r="C25" s="571"/>
      <c r="D25" s="571"/>
      <c r="E25" s="571"/>
      <c r="F25" s="571"/>
      <c r="G25" s="572"/>
      <c r="H25" s="192"/>
      <c r="I25" s="193" t="s">
        <v>205</v>
      </c>
      <c r="J25" s="193" t="s">
        <v>205</v>
      </c>
      <c r="K25" s="192" t="s">
        <v>205</v>
      </c>
      <c r="L25" s="192"/>
      <c r="M25" s="192" t="s">
        <v>205</v>
      </c>
      <c r="N25" s="192" t="s">
        <v>205</v>
      </c>
      <c r="O25" s="192" t="s">
        <v>205</v>
      </c>
      <c r="P25" s="192" t="s">
        <v>205</v>
      </c>
      <c r="Q25" s="192" t="s">
        <v>205</v>
      </c>
      <c r="R25" s="230">
        <f t="shared" si="2"/>
        <v>0</v>
      </c>
      <c r="S25" s="230">
        <f t="shared" si="1"/>
        <v>0</v>
      </c>
    </row>
    <row r="26" spans="1:72" ht="21.6" customHeight="1">
      <c r="A26" s="6">
        <v>9</v>
      </c>
      <c r="B26" s="570"/>
      <c r="C26" s="571"/>
      <c r="D26" s="571"/>
      <c r="E26" s="571"/>
      <c r="F26" s="571"/>
      <c r="G26" s="572"/>
      <c r="H26" s="192"/>
      <c r="I26" s="193" t="s">
        <v>205</v>
      </c>
      <c r="J26" s="193" t="s">
        <v>205</v>
      </c>
      <c r="K26" s="192" t="s">
        <v>205</v>
      </c>
      <c r="L26" s="192"/>
      <c r="M26" s="192" t="s">
        <v>205</v>
      </c>
      <c r="N26" s="192" t="s">
        <v>205</v>
      </c>
      <c r="O26" s="192" t="s">
        <v>205</v>
      </c>
      <c r="P26" s="192" t="s">
        <v>205</v>
      </c>
      <c r="Q26" s="192" t="s">
        <v>205</v>
      </c>
      <c r="R26" s="230">
        <f t="shared" si="2"/>
        <v>0</v>
      </c>
      <c r="S26" s="230">
        <f t="shared" si="1"/>
        <v>0</v>
      </c>
    </row>
    <row r="27" spans="1:72" ht="21.6" customHeight="1">
      <c r="A27" s="6">
        <v>10</v>
      </c>
      <c r="B27" s="570"/>
      <c r="C27" s="571"/>
      <c r="D27" s="571"/>
      <c r="E27" s="571"/>
      <c r="F27" s="571"/>
      <c r="G27" s="572"/>
      <c r="H27" s="192"/>
      <c r="I27" s="193" t="s">
        <v>205</v>
      </c>
      <c r="J27" s="193" t="s">
        <v>205</v>
      </c>
      <c r="K27" s="192" t="s">
        <v>205</v>
      </c>
      <c r="L27" s="192"/>
      <c r="M27" s="192" t="s">
        <v>205</v>
      </c>
      <c r="N27" s="192" t="s">
        <v>205</v>
      </c>
      <c r="O27" s="192" t="s">
        <v>205</v>
      </c>
      <c r="P27" s="192" t="s">
        <v>205</v>
      </c>
      <c r="Q27" s="192" t="s">
        <v>205</v>
      </c>
      <c r="R27" s="230">
        <f t="shared" si="2"/>
        <v>0</v>
      </c>
      <c r="S27" s="230">
        <f t="shared" si="1"/>
        <v>0</v>
      </c>
    </row>
    <row r="28" spans="1:72" ht="21.6" customHeight="1">
      <c r="A28" s="6">
        <v>11</v>
      </c>
      <c r="B28" s="570"/>
      <c r="C28" s="571"/>
      <c r="D28" s="571"/>
      <c r="E28" s="571"/>
      <c r="F28" s="571"/>
      <c r="G28" s="572"/>
      <c r="H28" s="192"/>
      <c r="I28" s="193" t="s">
        <v>205</v>
      </c>
      <c r="J28" s="193" t="s">
        <v>205</v>
      </c>
      <c r="K28" s="192" t="s">
        <v>205</v>
      </c>
      <c r="L28" s="192"/>
      <c r="M28" s="192" t="s">
        <v>205</v>
      </c>
      <c r="N28" s="192" t="s">
        <v>205</v>
      </c>
      <c r="O28" s="192" t="s">
        <v>205</v>
      </c>
      <c r="P28" s="192" t="s">
        <v>205</v>
      </c>
      <c r="Q28" s="192" t="s">
        <v>205</v>
      </c>
      <c r="R28" s="230">
        <f t="shared" si="2"/>
        <v>0</v>
      </c>
      <c r="S28" s="230">
        <f t="shared" si="1"/>
        <v>0</v>
      </c>
    </row>
    <row r="29" spans="1:72" ht="21.6" customHeight="1">
      <c r="A29" s="6">
        <v>12</v>
      </c>
      <c r="B29" s="570"/>
      <c r="C29" s="571"/>
      <c r="D29" s="571"/>
      <c r="E29" s="571"/>
      <c r="F29" s="571"/>
      <c r="G29" s="572"/>
      <c r="H29" s="192"/>
      <c r="I29" s="193" t="s">
        <v>205</v>
      </c>
      <c r="J29" s="193" t="s">
        <v>205</v>
      </c>
      <c r="K29" s="192" t="s">
        <v>205</v>
      </c>
      <c r="L29" s="192"/>
      <c r="M29" s="192" t="s">
        <v>205</v>
      </c>
      <c r="N29" s="192" t="s">
        <v>205</v>
      </c>
      <c r="O29" s="192" t="s">
        <v>205</v>
      </c>
      <c r="P29" s="192" t="s">
        <v>205</v>
      </c>
      <c r="Q29" s="192" t="s">
        <v>205</v>
      </c>
      <c r="R29" s="230">
        <f t="shared" si="2"/>
        <v>0</v>
      </c>
      <c r="S29" s="230">
        <f t="shared" si="1"/>
        <v>0</v>
      </c>
    </row>
    <row r="30" spans="1:72" ht="21.6" customHeight="1">
      <c r="A30" s="6">
        <v>13</v>
      </c>
      <c r="B30" s="570"/>
      <c r="C30" s="571"/>
      <c r="D30" s="571"/>
      <c r="E30" s="571"/>
      <c r="F30" s="571"/>
      <c r="G30" s="572"/>
      <c r="H30" s="192"/>
      <c r="I30" s="193" t="s">
        <v>205</v>
      </c>
      <c r="J30" s="193" t="s">
        <v>205</v>
      </c>
      <c r="K30" s="192" t="s">
        <v>205</v>
      </c>
      <c r="L30" s="192"/>
      <c r="M30" s="192" t="s">
        <v>205</v>
      </c>
      <c r="N30" s="192" t="s">
        <v>205</v>
      </c>
      <c r="O30" s="192" t="s">
        <v>205</v>
      </c>
      <c r="P30" s="192" t="s">
        <v>205</v>
      </c>
      <c r="Q30" s="192" t="s">
        <v>205</v>
      </c>
      <c r="R30" s="230">
        <f t="shared" si="2"/>
        <v>0</v>
      </c>
      <c r="S30" s="230">
        <f t="shared" si="1"/>
        <v>0</v>
      </c>
    </row>
    <row r="31" spans="1:72" ht="21.6" customHeight="1">
      <c r="A31" s="6">
        <v>14</v>
      </c>
      <c r="B31" s="570"/>
      <c r="C31" s="571"/>
      <c r="D31" s="571"/>
      <c r="E31" s="571"/>
      <c r="F31" s="571"/>
      <c r="G31" s="572"/>
      <c r="H31" s="192"/>
      <c r="I31" s="193" t="s">
        <v>205</v>
      </c>
      <c r="J31" s="193" t="s">
        <v>205</v>
      </c>
      <c r="K31" s="192" t="s">
        <v>205</v>
      </c>
      <c r="L31" s="192"/>
      <c r="M31" s="192" t="s">
        <v>205</v>
      </c>
      <c r="N31" s="192" t="s">
        <v>205</v>
      </c>
      <c r="O31" s="192" t="s">
        <v>205</v>
      </c>
      <c r="P31" s="192" t="s">
        <v>205</v>
      </c>
      <c r="Q31" s="192" t="s">
        <v>205</v>
      </c>
      <c r="R31" s="230">
        <f t="shared" si="2"/>
        <v>0</v>
      </c>
      <c r="S31" s="230">
        <f t="shared" si="1"/>
        <v>0</v>
      </c>
      <c r="BP31" s="35"/>
    </row>
    <row r="32" spans="1:72" ht="21.6" customHeight="1">
      <c r="A32" s="6">
        <v>15</v>
      </c>
      <c r="B32" s="570"/>
      <c r="C32" s="571"/>
      <c r="D32" s="571"/>
      <c r="E32" s="571"/>
      <c r="F32" s="571"/>
      <c r="G32" s="572"/>
      <c r="H32" s="192"/>
      <c r="I32" s="193" t="s">
        <v>205</v>
      </c>
      <c r="J32" s="193" t="s">
        <v>205</v>
      </c>
      <c r="K32" s="192" t="s">
        <v>205</v>
      </c>
      <c r="L32" s="192"/>
      <c r="M32" s="192" t="s">
        <v>205</v>
      </c>
      <c r="N32" s="192" t="s">
        <v>205</v>
      </c>
      <c r="O32" s="192" t="s">
        <v>205</v>
      </c>
      <c r="P32" s="192" t="s">
        <v>205</v>
      </c>
      <c r="Q32" s="192" t="s">
        <v>205</v>
      </c>
      <c r="R32" s="230">
        <f t="shared" si="2"/>
        <v>0</v>
      </c>
      <c r="S32" s="230">
        <f t="shared" si="1"/>
        <v>0</v>
      </c>
      <c r="U32" s="232"/>
      <c r="X32" s="7"/>
      <c r="Y32" s="7"/>
      <c r="AA32" s="223"/>
      <c r="AE32" s="233"/>
      <c r="AF32" s="233"/>
      <c r="BP32" s="222"/>
    </row>
    <row r="33" spans="1:72" ht="21.6" customHeight="1">
      <c r="A33" s="6">
        <v>16</v>
      </c>
      <c r="B33" s="570"/>
      <c r="C33" s="571"/>
      <c r="D33" s="571"/>
      <c r="E33" s="571"/>
      <c r="F33" s="571"/>
      <c r="G33" s="572"/>
      <c r="H33" s="192"/>
      <c r="I33" s="193" t="s">
        <v>205</v>
      </c>
      <c r="J33" s="193" t="s">
        <v>205</v>
      </c>
      <c r="K33" s="192" t="s">
        <v>205</v>
      </c>
      <c r="L33" s="192"/>
      <c r="M33" s="192" t="s">
        <v>205</v>
      </c>
      <c r="N33" s="192" t="s">
        <v>205</v>
      </c>
      <c r="O33" s="192" t="s">
        <v>205</v>
      </c>
      <c r="P33" s="192" t="s">
        <v>205</v>
      </c>
      <c r="Q33" s="192" t="s">
        <v>205</v>
      </c>
      <c r="R33" s="230">
        <f t="shared" si="2"/>
        <v>0</v>
      </c>
      <c r="S33" s="230">
        <f t="shared" si="1"/>
        <v>0</v>
      </c>
      <c r="U33" s="232"/>
      <c r="X33" s="7"/>
      <c r="Y33" s="7"/>
      <c r="BP33" s="222"/>
    </row>
    <row r="34" spans="1:72" ht="21.6" customHeight="1">
      <c r="A34" s="6">
        <v>17</v>
      </c>
      <c r="B34" s="570"/>
      <c r="C34" s="571"/>
      <c r="D34" s="571"/>
      <c r="E34" s="571"/>
      <c r="F34" s="571"/>
      <c r="G34" s="572"/>
      <c r="H34" s="192"/>
      <c r="I34" s="193" t="s">
        <v>205</v>
      </c>
      <c r="J34" s="193" t="s">
        <v>205</v>
      </c>
      <c r="K34" s="192" t="s">
        <v>205</v>
      </c>
      <c r="L34" s="192"/>
      <c r="M34" s="192" t="s">
        <v>205</v>
      </c>
      <c r="N34" s="192" t="s">
        <v>205</v>
      </c>
      <c r="O34" s="192" t="s">
        <v>205</v>
      </c>
      <c r="P34" s="192" t="s">
        <v>205</v>
      </c>
      <c r="Q34" s="192" t="s">
        <v>205</v>
      </c>
      <c r="R34" s="230">
        <f t="shared" si="2"/>
        <v>0</v>
      </c>
      <c r="S34" s="230">
        <f t="shared" si="1"/>
        <v>0</v>
      </c>
      <c r="U34" s="232"/>
      <c r="BP34" s="222"/>
    </row>
    <row r="35" spans="1:72" ht="21.6" customHeight="1">
      <c r="A35" s="6">
        <v>18</v>
      </c>
      <c r="B35" s="570"/>
      <c r="C35" s="571"/>
      <c r="D35" s="571"/>
      <c r="E35" s="571"/>
      <c r="F35" s="571"/>
      <c r="G35" s="572"/>
      <c r="H35" s="192"/>
      <c r="I35" s="193" t="s">
        <v>205</v>
      </c>
      <c r="J35" s="193" t="s">
        <v>205</v>
      </c>
      <c r="K35" s="192" t="s">
        <v>205</v>
      </c>
      <c r="L35" s="192"/>
      <c r="M35" s="192" t="s">
        <v>205</v>
      </c>
      <c r="N35" s="192" t="s">
        <v>205</v>
      </c>
      <c r="O35" s="192" t="s">
        <v>205</v>
      </c>
      <c r="P35" s="192" t="s">
        <v>205</v>
      </c>
      <c r="Q35" s="192" t="s">
        <v>205</v>
      </c>
      <c r="R35" s="230">
        <f t="shared" si="2"/>
        <v>0</v>
      </c>
      <c r="S35" s="230">
        <f t="shared" si="1"/>
        <v>0</v>
      </c>
      <c r="U35" s="232"/>
      <c r="AG35" s="214"/>
      <c r="AH35" s="214"/>
      <c r="BP35" s="222"/>
    </row>
    <row r="36" spans="1:72" ht="21.6" customHeight="1">
      <c r="A36" s="6">
        <v>19</v>
      </c>
      <c r="B36" s="570"/>
      <c r="C36" s="571"/>
      <c r="D36" s="571"/>
      <c r="E36" s="571"/>
      <c r="F36" s="571"/>
      <c r="G36" s="572"/>
      <c r="H36" s="192"/>
      <c r="I36" s="193" t="s">
        <v>205</v>
      </c>
      <c r="J36" s="193" t="s">
        <v>205</v>
      </c>
      <c r="K36" s="192" t="s">
        <v>205</v>
      </c>
      <c r="L36" s="192"/>
      <c r="M36" s="192" t="s">
        <v>205</v>
      </c>
      <c r="N36" s="192" t="s">
        <v>205</v>
      </c>
      <c r="O36" s="192" t="s">
        <v>205</v>
      </c>
      <c r="P36" s="192" t="s">
        <v>205</v>
      </c>
      <c r="Q36" s="192" t="s">
        <v>205</v>
      </c>
      <c r="R36" s="230">
        <f t="shared" si="2"/>
        <v>0</v>
      </c>
      <c r="S36" s="230">
        <f t="shared" si="1"/>
        <v>0</v>
      </c>
      <c r="U36" s="232"/>
      <c r="AG36" s="214"/>
      <c r="AH36" s="214"/>
      <c r="BP36" s="222"/>
    </row>
    <row r="37" spans="1:72" ht="21.6" customHeight="1">
      <c r="A37" s="6">
        <v>20</v>
      </c>
      <c r="B37" s="570"/>
      <c r="C37" s="571"/>
      <c r="D37" s="571"/>
      <c r="E37" s="571"/>
      <c r="F37" s="571"/>
      <c r="G37" s="572"/>
      <c r="H37" s="192"/>
      <c r="I37" s="193" t="s">
        <v>205</v>
      </c>
      <c r="J37" s="193" t="s">
        <v>205</v>
      </c>
      <c r="K37" s="192" t="s">
        <v>205</v>
      </c>
      <c r="L37" s="192"/>
      <c r="M37" s="192" t="s">
        <v>205</v>
      </c>
      <c r="N37" s="192" t="s">
        <v>205</v>
      </c>
      <c r="O37" s="192" t="s">
        <v>205</v>
      </c>
      <c r="P37" s="192" t="s">
        <v>205</v>
      </c>
      <c r="Q37" s="192" t="s">
        <v>205</v>
      </c>
      <c r="R37" s="230">
        <f t="shared" si="2"/>
        <v>0</v>
      </c>
      <c r="S37" s="230">
        <f t="shared" si="1"/>
        <v>0</v>
      </c>
      <c r="U37" s="232"/>
      <c r="AG37" s="214"/>
      <c r="AH37" s="21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row>
    <row r="38" spans="1:72" ht="21.6" customHeight="1">
      <c r="A38" s="6">
        <v>21</v>
      </c>
      <c r="B38" s="570"/>
      <c r="C38" s="571"/>
      <c r="D38" s="571"/>
      <c r="E38" s="571"/>
      <c r="F38" s="571"/>
      <c r="G38" s="572"/>
      <c r="H38" s="192"/>
      <c r="I38" s="193" t="s">
        <v>205</v>
      </c>
      <c r="J38" s="193" t="s">
        <v>205</v>
      </c>
      <c r="K38" s="192" t="s">
        <v>205</v>
      </c>
      <c r="L38" s="192"/>
      <c r="M38" s="192" t="s">
        <v>205</v>
      </c>
      <c r="N38" s="192" t="s">
        <v>205</v>
      </c>
      <c r="O38" s="192" t="s">
        <v>205</v>
      </c>
      <c r="P38" s="192" t="s">
        <v>205</v>
      </c>
      <c r="Q38" s="192" t="s">
        <v>205</v>
      </c>
      <c r="R38" s="230">
        <f t="shared" si="2"/>
        <v>0</v>
      </c>
      <c r="S38" s="230">
        <f t="shared" si="1"/>
        <v>0</v>
      </c>
      <c r="U38" s="23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34"/>
    </row>
    <row r="39" spans="1:72" ht="21.6" customHeight="1">
      <c r="A39" s="6">
        <v>22</v>
      </c>
      <c r="B39" s="570"/>
      <c r="C39" s="571"/>
      <c r="D39" s="571"/>
      <c r="E39" s="571"/>
      <c r="F39" s="571"/>
      <c r="G39" s="572"/>
      <c r="H39" s="192"/>
      <c r="I39" s="193" t="s">
        <v>205</v>
      </c>
      <c r="J39" s="193" t="s">
        <v>205</v>
      </c>
      <c r="K39" s="192" t="s">
        <v>205</v>
      </c>
      <c r="L39" s="192"/>
      <c r="M39" s="192" t="s">
        <v>205</v>
      </c>
      <c r="N39" s="192" t="s">
        <v>205</v>
      </c>
      <c r="O39" s="192" t="s">
        <v>205</v>
      </c>
      <c r="P39" s="192" t="s">
        <v>205</v>
      </c>
      <c r="Q39" s="192" t="s">
        <v>205</v>
      </c>
      <c r="R39" s="230">
        <f t="shared" si="2"/>
        <v>0</v>
      </c>
      <c r="S39" s="230">
        <f t="shared" si="1"/>
        <v>0</v>
      </c>
      <c r="U39" s="23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row>
    <row r="40" spans="1:72" ht="21.6" customHeight="1">
      <c r="A40" s="6">
        <v>23</v>
      </c>
      <c r="B40" s="570"/>
      <c r="C40" s="571"/>
      <c r="D40" s="571"/>
      <c r="E40" s="571"/>
      <c r="F40" s="571"/>
      <c r="G40" s="572"/>
      <c r="H40" s="192"/>
      <c r="I40" s="193" t="s">
        <v>205</v>
      </c>
      <c r="J40" s="193" t="s">
        <v>205</v>
      </c>
      <c r="K40" s="192" t="s">
        <v>205</v>
      </c>
      <c r="L40" s="192"/>
      <c r="M40" s="192" t="s">
        <v>205</v>
      </c>
      <c r="N40" s="192" t="s">
        <v>205</v>
      </c>
      <c r="O40" s="192" t="s">
        <v>205</v>
      </c>
      <c r="P40" s="192" t="s">
        <v>205</v>
      </c>
      <c r="Q40" s="192" t="s">
        <v>205</v>
      </c>
      <c r="R40" s="230">
        <f t="shared" si="2"/>
        <v>0</v>
      </c>
      <c r="S40" s="230">
        <f t="shared" si="1"/>
        <v>0</v>
      </c>
      <c r="U40" s="23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row>
    <row r="41" spans="1:72" ht="21.6" customHeight="1">
      <c r="A41" s="6">
        <v>24</v>
      </c>
      <c r="B41" s="570"/>
      <c r="C41" s="571"/>
      <c r="D41" s="571"/>
      <c r="E41" s="571"/>
      <c r="F41" s="571"/>
      <c r="G41" s="572"/>
      <c r="H41" s="192"/>
      <c r="I41" s="193" t="s">
        <v>205</v>
      </c>
      <c r="J41" s="193" t="s">
        <v>205</v>
      </c>
      <c r="K41" s="192" t="s">
        <v>205</v>
      </c>
      <c r="L41" s="192"/>
      <c r="M41" s="192" t="s">
        <v>205</v>
      </c>
      <c r="N41" s="192" t="s">
        <v>205</v>
      </c>
      <c r="O41" s="192" t="s">
        <v>205</v>
      </c>
      <c r="P41" s="192" t="s">
        <v>205</v>
      </c>
      <c r="Q41" s="192" t="s">
        <v>205</v>
      </c>
      <c r="R41" s="230">
        <f t="shared" si="2"/>
        <v>0</v>
      </c>
      <c r="S41" s="230">
        <f t="shared" si="1"/>
        <v>0</v>
      </c>
      <c r="U41" s="23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row>
    <row r="42" spans="1:72" ht="21.6" customHeight="1">
      <c r="A42" s="6">
        <v>25</v>
      </c>
      <c r="B42" s="570"/>
      <c r="C42" s="571"/>
      <c r="D42" s="571"/>
      <c r="E42" s="571"/>
      <c r="F42" s="571"/>
      <c r="G42" s="572"/>
      <c r="H42" s="192"/>
      <c r="I42" s="193" t="s">
        <v>205</v>
      </c>
      <c r="J42" s="193" t="s">
        <v>205</v>
      </c>
      <c r="K42" s="192" t="s">
        <v>205</v>
      </c>
      <c r="L42" s="192"/>
      <c r="M42" s="192" t="s">
        <v>205</v>
      </c>
      <c r="N42" s="192" t="s">
        <v>205</v>
      </c>
      <c r="O42" s="192" t="s">
        <v>205</v>
      </c>
      <c r="P42" s="192" t="s">
        <v>205</v>
      </c>
      <c r="Q42" s="192" t="s">
        <v>205</v>
      </c>
      <c r="R42" s="230">
        <f t="shared" si="2"/>
        <v>0</v>
      </c>
      <c r="S42" s="230">
        <f t="shared" si="1"/>
        <v>0</v>
      </c>
      <c r="U42" s="23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34"/>
      <c r="BQ42" s="234"/>
      <c r="BR42" s="234"/>
      <c r="BS42" s="234"/>
      <c r="BT42" s="234"/>
    </row>
    <row r="43" spans="1:72" ht="21.6" customHeight="1">
      <c r="A43" s="6">
        <v>26</v>
      </c>
      <c r="B43" s="570"/>
      <c r="C43" s="571"/>
      <c r="D43" s="571"/>
      <c r="E43" s="571"/>
      <c r="F43" s="571"/>
      <c r="G43" s="572"/>
      <c r="H43" s="192"/>
      <c r="I43" s="193" t="s">
        <v>205</v>
      </c>
      <c r="J43" s="193" t="s">
        <v>205</v>
      </c>
      <c r="K43" s="192" t="s">
        <v>205</v>
      </c>
      <c r="L43" s="192"/>
      <c r="M43" s="192" t="s">
        <v>205</v>
      </c>
      <c r="N43" s="192" t="s">
        <v>205</v>
      </c>
      <c r="O43" s="192" t="s">
        <v>205</v>
      </c>
      <c r="P43" s="192" t="s">
        <v>205</v>
      </c>
      <c r="Q43" s="192" t="s">
        <v>205</v>
      </c>
      <c r="R43" s="230">
        <f t="shared" si="2"/>
        <v>0</v>
      </c>
      <c r="S43" s="230">
        <f t="shared" si="1"/>
        <v>0</v>
      </c>
      <c r="U43" s="23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34"/>
      <c r="BQ43" s="234"/>
      <c r="BR43" s="234"/>
      <c r="BS43" s="234"/>
      <c r="BT43" s="234"/>
    </row>
    <row r="44" spans="1:72" ht="21.6" customHeight="1">
      <c r="A44" s="6">
        <v>27</v>
      </c>
      <c r="B44" s="570"/>
      <c r="C44" s="571"/>
      <c r="D44" s="571"/>
      <c r="E44" s="571"/>
      <c r="F44" s="571"/>
      <c r="G44" s="572"/>
      <c r="H44" s="192"/>
      <c r="I44" s="193" t="s">
        <v>205</v>
      </c>
      <c r="J44" s="193" t="s">
        <v>205</v>
      </c>
      <c r="K44" s="192" t="s">
        <v>205</v>
      </c>
      <c r="L44" s="192"/>
      <c r="M44" s="192" t="s">
        <v>205</v>
      </c>
      <c r="N44" s="192" t="s">
        <v>205</v>
      </c>
      <c r="O44" s="192" t="s">
        <v>205</v>
      </c>
      <c r="P44" s="192" t="s">
        <v>205</v>
      </c>
      <c r="Q44" s="192" t="s">
        <v>205</v>
      </c>
      <c r="R44" s="230">
        <f t="shared" si="2"/>
        <v>0</v>
      </c>
      <c r="S44" s="230">
        <f t="shared" si="1"/>
        <v>0</v>
      </c>
      <c r="U44" s="23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34"/>
      <c r="BQ44" s="234"/>
      <c r="BR44" s="234"/>
      <c r="BS44" s="234"/>
      <c r="BT44" s="234"/>
    </row>
    <row r="45" spans="1:72" ht="21.6" customHeight="1">
      <c r="A45" s="6">
        <v>28</v>
      </c>
      <c r="B45" s="570"/>
      <c r="C45" s="571"/>
      <c r="D45" s="571"/>
      <c r="E45" s="571"/>
      <c r="F45" s="571"/>
      <c r="G45" s="572"/>
      <c r="H45" s="192"/>
      <c r="I45" s="193" t="s">
        <v>205</v>
      </c>
      <c r="J45" s="193" t="s">
        <v>205</v>
      </c>
      <c r="K45" s="192" t="s">
        <v>205</v>
      </c>
      <c r="L45" s="192"/>
      <c r="M45" s="192" t="s">
        <v>205</v>
      </c>
      <c r="N45" s="192" t="s">
        <v>205</v>
      </c>
      <c r="O45" s="192" t="s">
        <v>205</v>
      </c>
      <c r="P45" s="192" t="s">
        <v>205</v>
      </c>
      <c r="Q45" s="192" t="s">
        <v>205</v>
      </c>
      <c r="R45" s="230">
        <f t="shared" si="2"/>
        <v>0</v>
      </c>
      <c r="S45" s="230">
        <f t="shared" si="1"/>
        <v>0</v>
      </c>
      <c r="U45" s="23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35"/>
      <c r="BQ45" s="35"/>
      <c r="BR45" s="35"/>
      <c r="BS45" s="35"/>
      <c r="BT45" s="35"/>
    </row>
    <row r="46" spans="1:72" ht="21.6" customHeight="1">
      <c r="A46" s="6">
        <v>29</v>
      </c>
      <c r="B46" s="570"/>
      <c r="C46" s="571"/>
      <c r="D46" s="571"/>
      <c r="E46" s="571"/>
      <c r="F46" s="571"/>
      <c r="G46" s="572"/>
      <c r="H46" s="192"/>
      <c r="I46" s="193" t="s">
        <v>205</v>
      </c>
      <c r="J46" s="193" t="s">
        <v>205</v>
      </c>
      <c r="K46" s="192" t="s">
        <v>205</v>
      </c>
      <c r="L46" s="192"/>
      <c r="M46" s="192" t="s">
        <v>205</v>
      </c>
      <c r="N46" s="192" t="s">
        <v>205</v>
      </c>
      <c r="O46" s="192" t="s">
        <v>205</v>
      </c>
      <c r="P46" s="192" t="s">
        <v>205</v>
      </c>
      <c r="Q46" s="192" t="s">
        <v>205</v>
      </c>
      <c r="R46" s="230">
        <f t="shared" si="2"/>
        <v>0</v>
      </c>
      <c r="S46" s="230">
        <f t="shared" si="1"/>
        <v>0</v>
      </c>
      <c r="U46" s="23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35"/>
      <c r="BQ46" s="35"/>
      <c r="BR46" s="35"/>
      <c r="BS46" s="35"/>
      <c r="BT46" s="35"/>
    </row>
    <row r="47" spans="1:72" ht="21.6" customHeight="1">
      <c r="A47" s="6">
        <v>30</v>
      </c>
      <c r="B47" s="570"/>
      <c r="C47" s="571"/>
      <c r="D47" s="571"/>
      <c r="E47" s="571"/>
      <c r="F47" s="571"/>
      <c r="G47" s="572"/>
      <c r="H47" s="192"/>
      <c r="I47" s="193" t="s">
        <v>205</v>
      </c>
      <c r="J47" s="193" t="s">
        <v>205</v>
      </c>
      <c r="K47" s="192" t="s">
        <v>205</v>
      </c>
      <c r="L47" s="192"/>
      <c r="M47" s="192" t="s">
        <v>205</v>
      </c>
      <c r="N47" s="192" t="s">
        <v>205</v>
      </c>
      <c r="O47" s="192" t="s">
        <v>205</v>
      </c>
      <c r="P47" s="192" t="s">
        <v>205</v>
      </c>
      <c r="Q47" s="192" t="s">
        <v>205</v>
      </c>
      <c r="R47" s="230">
        <f t="shared" si="2"/>
        <v>0</v>
      </c>
      <c r="S47" s="230">
        <f t="shared" si="1"/>
        <v>0</v>
      </c>
      <c r="U47" s="23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35"/>
      <c r="BQ47" s="35"/>
      <c r="BR47" s="35"/>
      <c r="BS47" s="35"/>
      <c r="BT47" s="35"/>
    </row>
    <row r="48" spans="1:72" ht="21.6" customHeight="1">
      <c r="A48" s="188"/>
      <c r="B48" s="564" t="s">
        <v>253</v>
      </c>
      <c r="C48" s="564"/>
      <c r="D48" s="564"/>
      <c r="E48" s="564"/>
      <c r="F48" s="564"/>
      <c r="G48" s="564"/>
      <c r="H48" s="220" t="s">
        <v>254</v>
      </c>
      <c r="I48" s="230">
        <f>+COUNTIF(I18:I47,"☑")</f>
        <v>0</v>
      </c>
      <c r="J48" s="230">
        <f t="shared" ref="J48:K48" si="3">+COUNTIF(J18:J47,"☑")</f>
        <v>0</v>
      </c>
      <c r="K48" s="230">
        <f t="shared" si="3"/>
        <v>0</v>
      </c>
      <c r="L48" s="221" t="s">
        <v>254</v>
      </c>
      <c r="M48" s="230">
        <f>+COUNTIF(M18:M47,"☑")</f>
        <v>0</v>
      </c>
      <c r="N48" s="230">
        <f t="shared" ref="N48" si="4">+COUNTIF(N18:N47,"☑")</f>
        <v>0</v>
      </c>
      <c r="O48" s="230">
        <f t="shared" ref="O48" si="5">+COUNTIF(O18:O47,"☑")</f>
        <v>0</v>
      </c>
      <c r="P48" s="230">
        <f t="shared" ref="P48" si="6">+COUNTIF(P18:P47,"☑")</f>
        <v>0</v>
      </c>
      <c r="Q48" s="230">
        <f t="shared" ref="Q48" si="7">+COUNTIF(Q18:Q47,"☑")</f>
        <v>0</v>
      </c>
      <c r="R48" s="230">
        <f>SUM(R18:R47)</f>
        <v>0</v>
      </c>
      <c r="S48" s="230">
        <f>SUM(S18:S47)</f>
        <v>0</v>
      </c>
      <c r="U48" s="23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35"/>
      <c r="BQ48" s="35"/>
      <c r="BR48" s="35"/>
      <c r="BS48" s="35"/>
      <c r="BT48" s="35"/>
    </row>
    <row r="49" spans="1:72" ht="21.6" customHeight="1">
      <c r="A49" s="585" t="s">
        <v>259</v>
      </c>
      <c r="B49" s="585"/>
      <c r="C49" s="585"/>
      <c r="D49" s="585"/>
      <c r="E49" s="585"/>
      <c r="F49" s="585"/>
      <c r="G49" s="585"/>
      <c r="H49" s="585"/>
      <c r="I49" s="585"/>
      <c r="J49" s="585"/>
      <c r="K49" s="585"/>
      <c r="L49" s="585"/>
      <c r="M49" s="585"/>
      <c r="N49" s="585"/>
      <c r="O49" s="585"/>
      <c r="P49" s="585"/>
      <c r="Q49" s="585"/>
      <c r="R49" s="585"/>
      <c r="S49" s="585"/>
      <c r="U49" s="23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35"/>
      <c r="BQ49" s="35"/>
      <c r="BR49" s="35"/>
      <c r="BS49" s="35"/>
      <c r="BT49" s="35"/>
    </row>
    <row r="50" spans="1:72" ht="21.6" customHeight="1">
      <c r="A50" s="377" t="s">
        <v>410</v>
      </c>
      <c r="B50" s="378"/>
      <c r="C50" s="378"/>
      <c r="D50" s="378"/>
      <c r="E50" s="378"/>
      <c r="F50" s="378"/>
      <c r="G50" s="379"/>
      <c r="H50" s="586" t="str">
        <f>H$12</f>
        <v>波戸小学校</v>
      </c>
      <c r="I50" s="587"/>
      <c r="J50" s="587"/>
      <c r="K50" s="587"/>
      <c r="L50" s="587"/>
      <c r="M50" s="587"/>
      <c r="N50" s="587"/>
      <c r="O50" s="587"/>
      <c r="P50" s="587"/>
      <c r="Q50" s="587"/>
      <c r="R50" s="587"/>
      <c r="S50" s="588"/>
      <c r="U50" s="23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35"/>
      <c r="BQ50" s="35"/>
      <c r="BR50" s="35"/>
      <c r="BS50" s="35"/>
      <c r="BT50" s="35"/>
    </row>
    <row r="51" spans="1:72" ht="21.6" customHeight="1">
      <c r="A51" s="377" t="s">
        <v>411</v>
      </c>
      <c r="B51" s="378"/>
      <c r="C51" s="378"/>
      <c r="D51" s="378"/>
      <c r="E51" s="378"/>
      <c r="F51" s="378"/>
      <c r="G51" s="379"/>
      <c r="H51" s="586" t="str">
        <f>H$13</f>
        <v>令和８年４月1日（水）～　４月２日（木）1泊2日</v>
      </c>
      <c r="I51" s="587"/>
      <c r="J51" s="587"/>
      <c r="K51" s="587"/>
      <c r="L51" s="587"/>
      <c r="M51" s="587"/>
      <c r="N51" s="587"/>
      <c r="O51" s="587"/>
      <c r="P51" s="587"/>
      <c r="Q51" s="587"/>
      <c r="R51" s="587"/>
      <c r="S51" s="588"/>
      <c r="U51" s="23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row>
    <row r="52" spans="1:72" ht="21.6" customHeight="1">
      <c r="A52" s="573" t="s">
        <v>0</v>
      </c>
      <c r="B52" s="576" t="s">
        <v>1</v>
      </c>
      <c r="C52" s="576"/>
      <c r="D52" s="576"/>
      <c r="E52" s="576"/>
      <c r="F52" s="576"/>
      <c r="G52" s="577"/>
      <c r="H52" s="582" t="s">
        <v>26</v>
      </c>
      <c r="I52" s="582" t="s">
        <v>201</v>
      </c>
      <c r="J52" s="439" t="s">
        <v>2</v>
      </c>
      <c r="K52" s="440"/>
      <c r="L52" s="582" t="s">
        <v>200</v>
      </c>
      <c r="M52" s="377" t="s">
        <v>214</v>
      </c>
      <c r="N52" s="378"/>
      <c r="O52" s="378"/>
      <c r="P52" s="378"/>
      <c r="Q52" s="379"/>
      <c r="R52" s="589" t="s">
        <v>90</v>
      </c>
      <c r="S52" s="590"/>
      <c r="U52" s="23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row>
    <row r="53" spans="1:72" ht="21.6" customHeight="1">
      <c r="A53" s="574"/>
      <c r="B53" s="578"/>
      <c r="C53" s="578"/>
      <c r="D53" s="578"/>
      <c r="E53" s="578"/>
      <c r="F53" s="578"/>
      <c r="G53" s="579"/>
      <c r="H53" s="583"/>
      <c r="I53" s="583"/>
      <c r="J53" s="573" t="s">
        <v>5</v>
      </c>
      <c r="K53" s="573" t="s">
        <v>6</v>
      </c>
      <c r="L53" s="583"/>
      <c r="M53" s="593">
        <f>M16</f>
        <v>46113</v>
      </c>
      <c r="N53" s="594"/>
      <c r="O53" s="593">
        <f>O16</f>
        <v>46114</v>
      </c>
      <c r="P53" s="594"/>
      <c r="Q53" s="235">
        <f>Q16</f>
        <v>46115</v>
      </c>
      <c r="R53" s="591"/>
      <c r="S53" s="592"/>
      <c r="U53" s="23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row>
    <row r="54" spans="1:72" s="35" customFormat="1" ht="21.6" customHeight="1">
      <c r="A54" s="575"/>
      <c r="B54" s="580"/>
      <c r="C54" s="580"/>
      <c r="D54" s="580"/>
      <c r="E54" s="580"/>
      <c r="F54" s="580"/>
      <c r="G54" s="581"/>
      <c r="H54" s="584"/>
      <c r="I54" s="584"/>
      <c r="J54" s="575"/>
      <c r="K54" s="575"/>
      <c r="L54" s="584"/>
      <c r="M54" s="189" t="s">
        <v>207</v>
      </c>
      <c r="N54" s="6" t="s">
        <v>208</v>
      </c>
      <c r="O54" s="6" t="s">
        <v>207</v>
      </c>
      <c r="P54" s="6" t="s">
        <v>208</v>
      </c>
      <c r="Q54" s="6" t="s">
        <v>207</v>
      </c>
      <c r="R54" s="6" t="s">
        <v>207</v>
      </c>
      <c r="S54" s="6" t="s">
        <v>208</v>
      </c>
      <c r="T54" s="214"/>
      <c r="U54" s="232"/>
      <c r="V54" s="216"/>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16"/>
      <c r="BQ54" s="216"/>
      <c r="BR54" s="216"/>
      <c r="BS54" s="216"/>
      <c r="BT54" s="216"/>
    </row>
    <row r="55" spans="1:72" s="222" customFormat="1" ht="21.6" customHeight="1">
      <c r="A55" s="6">
        <v>1</v>
      </c>
      <c r="B55" s="570"/>
      <c r="C55" s="571"/>
      <c r="D55" s="571"/>
      <c r="E55" s="571"/>
      <c r="F55" s="571"/>
      <c r="G55" s="572"/>
      <c r="H55" s="192"/>
      <c r="I55" s="193" t="s">
        <v>205</v>
      </c>
      <c r="J55" s="193" t="s">
        <v>205</v>
      </c>
      <c r="K55" s="193" t="s">
        <v>205</v>
      </c>
      <c r="L55" s="192"/>
      <c r="M55" s="192" t="s">
        <v>205</v>
      </c>
      <c r="N55" s="192" t="s">
        <v>205</v>
      </c>
      <c r="O55" s="192" t="s">
        <v>205</v>
      </c>
      <c r="P55" s="192" t="s">
        <v>205</v>
      </c>
      <c r="Q55" s="192" t="s">
        <v>205</v>
      </c>
      <c r="R55" s="230">
        <f>COUNTIF($M55,"☑") + COUNTIF($O55,"☑") + COUNTIF($Q55,"☑")</f>
        <v>0</v>
      </c>
      <c r="S55" s="230">
        <f>COUNTIF($N55,"☑") + COUNTIF($P55,"☑")</f>
        <v>0</v>
      </c>
      <c r="T55" s="214"/>
      <c r="U55" s="232"/>
      <c r="V55" s="216"/>
      <c r="BP55" s="216"/>
      <c r="BQ55" s="216"/>
      <c r="BR55" s="216"/>
      <c r="BS55" s="216"/>
      <c r="BT55" s="216"/>
    </row>
    <row r="56" spans="1:72" s="222" customFormat="1" ht="21.6" customHeight="1">
      <c r="A56" s="6">
        <f>A55+1</f>
        <v>2</v>
      </c>
      <c r="B56" s="570"/>
      <c r="C56" s="571"/>
      <c r="D56" s="571"/>
      <c r="E56" s="571"/>
      <c r="F56" s="571"/>
      <c r="G56" s="572"/>
      <c r="H56" s="192"/>
      <c r="I56" s="193" t="s">
        <v>205</v>
      </c>
      <c r="J56" s="193" t="s">
        <v>205</v>
      </c>
      <c r="K56" s="193" t="s">
        <v>205</v>
      </c>
      <c r="L56" s="192"/>
      <c r="M56" s="192" t="s">
        <v>205</v>
      </c>
      <c r="N56" s="192" t="s">
        <v>205</v>
      </c>
      <c r="O56" s="192" t="s">
        <v>205</v>
      </c>
      <c r="P56" s="192" t="s">
        <v>205</v>
      </c>
      <c r="Q56" s="192" t="s">
        <v>205</v>
      </c>
      <c r="R56" s="230">
        <f t="shared" ref="R56:R94" si="8">COUNTIF($M56,"☑") + COUNTIF($O56,"☑") + COUNTIF($Q56,"☑")</f>
        <v>0</v>
      </c>
      <c r="S56" s="230">
        <f t="shared" ref="S56:S94" si="9">COUNTIF($N56,"☑") + COUNTIF($P56,"☑")</f>
        <v>0</v>
      </c>
      <c r="T56" s="214"/>
      <c r="U56" s="232"/>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P56" s="216"/>
      <c r="BQ56" s="216"/>
      <c r="BR56" s="216"/>
      <c r="BS56" s="216"/>
      <c r="BT56" s="216"/>
    </row>
    <row r="57" spans="1:72" ht="21.6" customHeight="1">
      <c r="A57" s="6">
        <f t="shared" ref="A57:A94" si="10">A56+1</f>
        <v>3</v>
      </c>
      <c r="B57" s="570"/>
      <c r="C57" s="571"/>
      <c r="D57" s="571"/>
      <c r="E57" s="571"/>
      <c r="F57" s="571"/>
      <c r="G57" s="572"/>
      <c r="H57" s="192"/>
      <c r="I57" s="193" t="s">
        <v>205</v>
      </c>
      <c r="J57" s="193" t="s">
        <v>205</v>
      </c>
      <c r="K57" s="193" t="s">
        <v>205</v>
      </c>
      <c r="L57" s="192"/>
      <c r="M57" s="192" t="s">
        <v>205</v>
      </c>
      <c r="N57" s="192" t="s">
        <v>205</v>
      </c>
      <c r="O57" s="192" t="s">
        <v>205</v>
      </c>
      <c r="P57" s="192" t="s">
        <v>205</v>
      </c>
      <c r="Q57" s="192" t="s">
        <v>205</v>
      </c>
      <c r="R57" s="230">
        <f t="shared" si="8"/>
        <v>0</v>
      </c>
      <c r="S57" s="230">
        <f t="shared" si="9"/>
        <v>0</v>
      </c>
      <c r="U57" s="232"/>
    </row>
    <row r="58" spans="1:72" ht="21.6" customHeight="1">
      <c r="A58" s="6">
        <f t="shared" si="10"/>
        <v>4</v>
      </c>
      <c r="B58" s="570"/>
      <c r="C58" s="571"/>
      <c r="D58" s="571"/>
      <c r="E58" s="571"/>
      <c r="F58" s="571"/>
      <c r="G58" s="572"/>
      <c r="H58" s="192"/>
      <c r="I58" s="193" t="s">
        <v>205</v>
      </c>
      <c r="J58" s="193" t="s">
        <v>205</v>
      </c>
      <c r="K58" s="193" t="s">
        <v>205</v>
      </c>
      <c r="L58" s="192"/>
      <c r="M58" s="192" t="s">
        <v>205</v>
      </c>
      <c r="N58" s="192" t="s">
        <v>205</v>
      </c>
      <c r="O58" s="192" t="s">
        <v>205</v>
      </c>
      <c r="P58" s="192" t="s">
        <v>205</v>
      </c>
      <c r="Q58" s="192" t="s">
        <v>205</v>
      </c>
      <c r="R58" s="230">
        <f t="shared" si="8"/>
        <v>0</v>
      </c>
      <c r="S58" s="230">
        <f t="shared" si="9"/>
        <v>0</v>
      </c>
      <c r="T58" s="236"/>
      <c r="U58" s="232"/>
    </row>
    <row r="59" spans="1:72" ht="21.6" customHeight="1">
      <c r="A59" s="6">
        <f t="shared" si="10"/>
        <v>5</v>
      </c>
      <c r="B59" s="570"/>
      <c r="C59" s="571"/>
      <c r="D59" s="571"/>
      <c r="E59" s="571"/>
      <c r="F59" s="571"/>
      <c r="G59" s="572"/>
      <c r="H59" s="192"/>
      <c r="I59" s="193" t="s">
        <v>205</v>
      </c>
      <c r="J59" s="193" t="s">
        <v>205</v>
      </c>
      <c r="K59" s="193" t="s">
        <v>205</v>
      </c>
      <c r="L59" s="192"/>
      <c r="M59" s="192" t="s">
        <v>205</v>
      </c>
      <c r="N59" s="192" t="s">
        <v>205</v>
      </c>
      <c r="O59" s="192" t="s">
        <v>205</v>
      </c>
      <c r="P59" s="192" t="s">
        <v>205</v>
      </c>
      <c r="Q59" s="192" t="s">
        <v>205</v>
      </c>
      <c r="R59" s="230">
        <f t="shared" si="8"/>
        <v>0</v>
      </c>
      <c r="S59" s="230">
        <f t="shared" si="9"/>
        <v>0</v>
      </c>
      <c r="T59" s="237"/>
      <c r="U59" s="232"/>
      <c r="V59" s="222"/>
    </row>
    <row r="60" spans="1:72" ht="21.6" customHeight="1">
      <c r="A60" s="6">
        <f t="shared" si="10"/>
        <v>6</v>
      </c>
      <c r="B60" s="570"/>
      <c r="C60" s="571"/>
      <c r="D60" s="571"/>
      <c r="E60" s="571"/>
      <c r="F60" s="571"/>
      <c r="G60" s="572"/>
      <c r="H60" s="192"/>
      <c r="I60" s="193" t="s">
        <v>205</v>
      </c>
      <c r="J60" s="193" t="s">
        <v>205</v>
      </c>
      <c r="K60" s="193" t="s">
        <v>205</v>
      </c>
      <c r="L60" s="192"/>
      <c r="M60" s="192" t="s">
        <v>205</v>
      </c>
      <c r="N60" s="192" t="s">
        <v>205</v>
      </c>
      <c r="O60" s="192" t="s">
        <v>205</v>
      </c>
      <c r="P60" s="192" t="s">
        <v>205</v>
      </c>
      <c r="Q60" s="192" t="s">
        <v>205</v>
      </c>
      <c r="R60" s="230">
        <f t="shared" si="8"/>
        <v>0</v>
      </c>
      <c r="S60" s="230">
        <f t="shared" si="9"/>
        <v>0</v>
      </c>
      <c r="T60" s="237"/>
      <c r="U60" s="232"/>
      <c r="V60" s="222"/>
    </row>
    <row r="61" spans="1:72" ht="21.6" customHeight="1">
      <c r="A61" s="6">
        <f t="shared" si="10"/>
        <v>7</v>
      </c>
      <c r="B61" s="570"/>
      <c r="C61" s="571"/>
      <c r="D61" s="571"/>
      <c r="E61" s="571"/>
      <c r="F61" s="571"/>
      <c r="G61" s="572"/>
      <c r="H61" s="192"/>
      <c r="I61" s="193" t="s">
        <v>205</v>
      </c>
      <c r="J61" s="193" t="s">
        <v>205</v>
      </c>
      <c r="K61" s="193" t="s">
        <v>205</v>
      </c>
      <c r="L61" s="192"/>
      <c r="M61" s="192" t="s">
        <v>205</v>
      </c>
      <c r="N61" s="192" t="s">
        <v>205</v>
      </c>
      <c r="O61" s="192" t="s">
        <v>205</v>
      </c>
      <c r="P61" s="192" t="s">
        <v>205</v>
      </c>
      <c r="Q61" s="192" t="s">
        <v>205</v>
      </c>
      <c r="R61" s="230">
        <f t="shared" si="8"/>
        <v>0</v>
      </c>
      <c r="S61" s="230">
        <f t="shared" si="9"/>
        <v>0</v>
      </c>
      <c r="U61" s="232"/>
    </row>
    <row r="62" spans="1:72" ht="21.6" customHeight="1">
      <c r="A62" s="6">
        <f t="shared" si="10"/>
        <v>8</v>
      </c>
      <c r="B62" s="570"/>
      <c r="C62" s="571"/>
      <c r="D62" s="571"/>
      <c r="E62" s="571"/>
      <c r="F62" s="571"/>
      <c r="G62" s="572"/>
      <c r="H62" s="192"/>
      <c r="I62" s="193" t="s">
        <v>205</v>
      </c>
      <c r="J62" s="193" t="s">
        <v>205</v>
      </c>
      <c r="K62" s="193" t="s">
        <v>205</v>
      </c>
      <c r="L62" s="192"/>
      <c r="M62" s="192" t="s">
        <v>205</v>
      </c>
      <c r="N62" s="192" t="s">
        <v>205</v>
      </c>
      <c r="O62" s="192" t="s">
        <v>205</v>
      </c>
      <c r="P62" s="192" t="s">
        <v>205</v>
      </c>
      <c r="Q62" s="192" t="s">
        <v>205</v>
      </c>
      <c r="R62" s="230">
        <f t="shared" si="8"/>
        <v>0</v>
      </c>
      <c r="S62" s="230">
        <f t="shared" si="9"/>
        <v>0</v>
      </c>
      <c r="U62" s="232"/>
    </row>
    <row r="63" spans="1:72" ht="21.6" customHeight="1">
      <c r="A63" s="6">
        <f t="shared" si="10"/>
        <v>9</v>
      </c>
      <c r="B63" s="570"/>
      <c r="C63" s="571"/>
      <c r="D63" s="571"/>
      <c r="E63" s="571"/>
      <c r="F63" s="571"/>
      <c r="G63" s="572"/>
      <c r="H63" s="192"/>
      <c r="I63" s="193" t="s">
        <v>205</v>
      </c>
      <c r="J63" s="193" t="s">
        <v>205</v>
      </c>
      <c r="K63" s="193" t="s">
        <v>205</v>
      </c>
      <c r="L63" s="192"/>
      <c r="M63" s="192" t="s">
        <v>205</v>
      </c>
      <c r="N63" s="192" t="s">
        <v>205</v>
      </c>
      <c r="O63" s="192" t="s">
        <v>205</v>
      </c>
      <c r="P63" s="192" t="s">
        <v>205</v>
      </c>
      <c r="Q63" s="192" t="s">
        <v>205</v>
      </c>
      <c r="R63" s="230">
        <f t="shared" si="8"/>
        <v>0</v>
      </c>
      <c r="S63" s="230">
        <f t="shared" si="9"/>
        <v>0</v>
      </c>
      <c r="T63" s="219"/>
      <c r="U63" s="232"/>
    </row>
    <row r="64" spans="1:72" ht="21.6" customHeight="1">
      <c r="A64" s="6">
        <f t="shared" si="10"/>
        <v>10</v>
      </c>
      <c r="B64" s="570"/>
      <c r="C64" s="571"/>
      <c r="D64" s="571"/>
      <c r="E64" s="571"/>
      <c r="F64" s="571"/>
      <c r="G64" s="572"/>
      <c r="H64" s="192"/>
      <c r="I64" s="193" t="s">
        <v>205</v>
      </c>
      <c r="J64" s="193" t="s">
        <v>205</v>
      </c>
      <c r="K64" s="193" t="s">
        <v>205</v>
      </c>
      <c r="L64" s="192"/>
      <c r="M64" s="192" t="s">
        <v>205</v>
      </c>
      <c r="N64" s="192" t="s">
        <v>205</v>
      </c>
      <c r="O64" s="192" t="s">
        <v>205</v>
      </c>
      <c r="P64" s="192" t="s">
        <v>205</v>
      </c>
      <c r="Q64" s="192" t="s">
        <v>205</v>
      </c>
      <c r="R64" s="230">
        <f t="shared" si="8"/>
        <v>0</v>
      </c>
      <c r="S64" s="230">
        <f t="shared" si="9"/>
        <v>0</v>
      </c>
      <c r="T64" s="219"/>
      <c r="U64" s="232"/>
    </row>
    <row r="65" spans="1:21" ht="21.6" customHeight="1">
      <c r="A65" s="6">
        <f t="shared" si="10"/>
        <v>11</v>
      </c>
      <c r="B65" s="570"/>
      <c r="C65" s="571"/>
      <c r="D65" s="571"/>
      <c r="E65" s="571"/>
      <c r="F65" s="571"/>
      <c r="G65" s="572"/>
      <c r="H65" s="192"/>
      <c r="I65" s="193" t="s">
        <v>205</v>
      </c>
      <c r="J65" s="193" t="s">
        <v>205</v>
      </c>
      <c r="K65" s="193" t="s">
        <v>205</v>
      </c>
      <c r="L65" s="192"/>
      <c r="M65" s="192" t="s">
        <v>205</v>
      </c>
      <c r="N65" s="192" t="s">
        <v>205</v>
      </c>
      <c r="O65" s="192" t="s">
        <v>205</v>
      </c>
      <c r="P65" s="192" t="s">
        <v>205</v>
      </c>
      <c r="Q65" s="192" t="s">
        <v>205</v>
      </c>
      <c r="R65" s="230">
        <f t="shared" si="8"/>
        <v>0</v>
      </c>
      <c r="S65" s="230">
        <f t="shared" si="9"/>
        <v>0</v>
      </c>
      <c r="U65" s="232"/>
    </row>
    <row r="66" spans="1:21" ht="21.6" customHeight="1">
      <c r="A66" s="6">
        <f t="shared" si="10"/>
        <v>12</v>
      </c>
      <c r="B66" s="570"/>
      <c r="C66" s="571"/>
      <c r="D66" s="571"/>
      <c r="E66" s="571"/>
      <c r="F66" s="571"/>
      <c r="G66" s="572"/>
      <c r="H66" s="192"/>
      <c r="I66" s="193" t="s">
        <v>205</v>
      </c>
      <c r="J66" s="193" t="s">
        <v>205</v>
      </c>
      <c r="K66" s="193" t="s">
        <v>205</v>
      </c>
      <c r="L66" s="192"/>
      <c r="M66" s="192" t="s">
        <v>205</v>
      </c>
      <c r="N66" s="192" t="s">
        <v>205</v>
      </c>
      <c r="O66" s="192" t="s">
        <v>205</v>
      </c>
      <c r="P66" s="192" t="s">
        <v>205</v>
      </c>
      <c r="Q66" s="192" t="s">
        <v>205</v>
      </c>
      <c r="R66" s="230">
        <f t="shared" si="8"/>
        <v>0</v>
      </c>
      <c r="S66" s="230">
        <f t="shared" si="9"/>
        <v>0</v>
      </c>
      <c r="U66" s="232"/>
    </row>
    <row r="67" spans="1:21" ht="21.6" customHeight="1">
      <c r="A67" s="6">
        <f t="shared" si="10"/>
        <v>13</v>
      </c>
      <c r="B67" s="570"/>
      <c r="C67" s="571"/>
      <c r="D67" s="571"/>
      <c r="E67" s="571"/>
      <c r="F67" s="571"/>
      <c r="G67" s="572"/>
      <c r="H67" s="192"/>
      <c r="I67" s="193" t="s">
        <v>205</v>
      </c>
      <c r="J67" s="193" t="s">
        <v>205</v>
      </c>
      <c r="K67" s="193" t="s">
        <v>205</v>
      </c>
      <c r="L67" s="192"/>
      <c r="M67" s="192" t="s">
        <v>205</v>
      </c>
      <c r="N67" s="192" t="s">
        <v>205</v>
      </c>
      <c r="O67" s="192" t="s">
        <v>205</v>
      </c>
      <c r="P67" s="192" t="s">
        <v>205</v>
      </c>
      <c r="Q67" s="192" t="s">
        <v>205</v>
      </c>
      <c r="R67" s="230">
        <f t="shared" si="8"/>
        <v>0</v>
      </c>
      <c r="S67" s="230">
        <f t="shared" si="9"/>
        <v>0</v>
      </c>
      <c r="U67" s="232"/>
    </row>
    <row r="68" spans="1:21" ht="21.6" customHeight="1">
      <c r="A68" s="6">
        <f t="shared" si="10"/>
        <v>14</v>
      </c>
      <c r="B68" s="570"/>
      <c r="C68" s="571"/>
      <c r="D68" s="571"/>
      <c r="E68" s="571"/>
      <c r="F68" s="571"/>
      <c r="G68" s="572"/>
      <c r="H68" s="192"/>
      <c r="I68" s="193" t="s">
        <v>205</v>
      </c>
      <c r="J68" s="193" t="s">
        <v>205</v>
      </c>
      <c r="K68" s="193" t="s">
        <v>205</v>
      </c>
      <c r="L68" s="192"/>
      <c r="M68" s="192" t="s">
        <v>205</v>
      </c>
      <c r="N68" s="192" t="s">
        <v>205</v>
      </c>
      <c r="O68" s="192" t="s">
        <v>205</v>
      </c>
      <c r="P68" s="192" t="s">
        <v>205</v>
      </c>
      <c r="Q68" s="192" t="s">
        <v>205</v>
      </c>
      <c r="R68" s="230">
        <f t="shared" si="8"/>
        <v>0</v>
      </c>
      <c r="S68" s="230">
        <f t="shared" si="9"/>
        <v>0</v>
      </c>
      <c r="U68" s="232"/>
    </row>
    <row r="69" spans="1:21" ht="21.6" customHeight="1">
      <c r="A69" s="6">
        <f t="shared" si="10"/>
        <v>15</v>
      </c>
      <c r="B69" s="570"/>
      <c r="C69" s="571"/>
      <c r="D69" s="571"/>
      <c r="E69" s="571"/>
      <c r="F69" s="571"/>
      <c r="G69" s="572"/>
      <c r="H69" s="192"/>
      <c r="I69" s="193" t="s">
        <v>205</v>
      </c>
      <c r="J69" s="193" t="s">
        <v>205</v>
      </c>
      <c r="K69" s="193" t="s">
        <v>205</v>
      </c>
      <c r="L69" s="192"/>
      <c r="M69" s="192" t="s">
        <v>205</v>
      </c>
      <c r="N69" s="192" t="s">
        <v>205</v>
      </c>
      <c r="O69" s="192" t="s">
        <v>205</v>
      </c>
      <c r="P69" s="192" t="s">
        <v>205</v>
      </c>
      <c r="Q69" s="192" t="s">
        <v>205</v>
      </c>
      <c r="R69" s="230">
        <f t="shared" si="8"/>
        <v>0</v>
      </c>
      <c r="S69" s="230">
        <f t="shared" si="9"/>
        <v>0</v>
      </c>
      <c r="U69" s="232"/>
    </row>
    <row r="70" spans="1:21" ht="21.6" customHeight="1">
      <c r="A70" s="6">
        <f t="shared" si="10"/>
        <v>16</v>
      </c>
      <c r="B70" s="570"/>
      <c r="C70" s="571"/>
      <c r="D70" s="571"/>
      <c r="E70" s="571"/>
      <c r="F70" s="571"/>
      <c r="G70" s="572"/>
      <c r="H70" s="192"/>
      <c r="I70" s="193" t="s">
        <v>205</v>
      </c>
      <c r="J70" s="193" t="s">
        <v>205</v>
      </c>
      <c r="K70" s="193" t="s">
        <v>205</v>
      </c>
      <c r="L70" s="192"/>
      <c r="M70" s="192" t="s">
        <v>205</v>
      </c>
      <c r="N70" s="192" t="s">
        <v>205</v>
      </c>
      <c r="O70" s="192" t="s">
        <v>205</v>
      </c>
      <c r="P70" s="192" t="s">
        <v>205</v>
      </c>
      <c r="Q70" s="192" t="s">
        <v>205</v>
      </c>
      <c r="R70" s="230">
        <f t="shared" si="8"/>
        <v>0</v>
      </c>
      <c r="S70" s="230">
        <f t="shared" si="9"/>
        <v>0</v>
      </c>
      <c r="U70" s="232"/>
    </row>
    <row r="71" spans="1:21" ht="21.6" customHeight="1">
      <c r="A71" s="6">
        <f t="shared" si="10"/>
        <v>17</v>
      </c>
      <c r="B71" s="570"/>
      <c r="C71" s="571"/>
      <c r="D71" s="571"/>
      <c r="E71" s="571"/>
      <c r="F71" s="571"/>
      <c r="G71" s="572"/>
      <c r="H71" s="192"/>
      <c r="I71" s="193" t="s">
        <v>205</v>
      </c>
      <c r="J71" s="193" t="s">
        <v>205</v>
      </c>
      <c r="K71" s="193" t="s">
        <v>205</v>
      </c>
      <c r="L71" s="192"/>
      <c r="M71" s="192" t="s">
        <v>205</v>
      </c>
      <c r="N71" s="192" t="s">
        <v>205</v>
      </c>
      <c r="O71" s="192" t="s">
        <v>205</v>
      </c>
      <c r="P71" s="192" t="s">
        <v>205</v>
      </c>
      <c r="Q71" s="192" t="s">
        <v>205</v>
      </c>
      <c r="R71" s="230">
        <f t="shared" si="8"/>
        <v>0</v>
      </c>
      <c r="S71" s="230">
        <f t="shared" si="9"/>
        <v>0</v>
      </c>
      <c r="U71" s="232"/>
    </row>
    <row r="72" spans="1:21" ht="21.6" customHeight="1">
      <c r="A72" s="6">
        <f t="shared" si="10"/>
        <v>18</v>
      </c>
      <c r="B72" s="570"/>
      <c r="C72" s="571"/>
      <c r="D72" s="571"/>
      <c r="E72" s="571"/>
      <c r="F72" s="571"/>
      <c r="G72" s="572"/>
      <c r="H72" s="192"/>
      <c r="I72" s="193" t="s">
        <v>205</v>
      </c>
      <c r="J72" s="193" t="s">
        <v>205</v>
      </c>
      <c r="K72" s="193" t="s">
        <v>205</v>
      </c>
      <c r="L72" s="192"/>
      <c r="M72" s="192" t="s">
        <v>205</v>
      </c>
      <c r="N72" s="192" t="s">
        <v>205</v>
      </c>
      <c r="O72" s="192" t="s">
        <v>205</v>
      </c>
      <c r="P72" s="192" t="s">
        <v>205</v>
      </c>
      <c r="Q72" s="192" t="s">
        <v>205</v>
      </c>
      <c r="R72" s="230">
        <f t="shared" si="8"/>
        <v>0</v>
      </c>
      <c r="S72" s="230">
        <f t="shared" si="9"/>
        <v>0</v>
      </c>
      <c r="U72" s="232"/>
    </row>
    <row r="73" spans="1:21" ht="21.6" customHeight="1">
      <c r="A73" s="6">
        <f t="shared" si="10"/>
        <v>19</v>
      </c>
      <c r="B73" s="570"/>
      <c r="C73" s="571"/>
      <c r="D73" s="571"/>
      <c r="E73" s="571"/>
      <c r="F73" s="571"/>
      <c r="G73" s="572"/>
      <c r="H73" s="192"/>
      <c r="I73" s="193" t="s">
        <v>205</v>
      </c>
      <c r="J73" s="193" t="s">
        <v>205</v>
      </c>
      <c r="K73" s="193" t="s">
        <v>205</v>
      </c>
      <c r="L73" s="192"/>
      <c r="M73" s="192" t="s">
        <v>205</v>
      </c>
      <c r="N73" s="192" t="s">
        <v>205</v>
      </c>
      <c r="O73" s="192" t="s">
        <v>205</v>
      </c>
      <c r="P73" s="192" t="s">
        <v>205</v>
      </c>
      <c r="Q73" s="192" t="s">
        <v>205</v>
      </c>
      <c r="R73" s="230">
        <f t="shared" si="8"/>
        <v>0</v>
      </c>
      <c r="S73" s="230">
        <f t="shared" si="9"/>
        <v>0</v>
      </c>
      <c r="U73" s="232"/>
    </row>
    <row r="74" spans="1:21" ht="21.6" customHeight="1">
      <c r="A74" s="6">
        <f t="shared" si="10"/>
        <v>20</v>
      </c>
      <c r="B74" s="570"/>
      <c r="C74" s="571"/>
      <c r="D74" s="571"/>
      <c r="E74" s="571"/>
      <c r="F74" s="571"/>
      <c r="G74" s="572"/>
      <c r="H74" s="192"/>
      <c r="I74" s="193" t="s">
        <v>205</v>
      </c>
      <c r="J74" s="193" t="s">
        <v>205</v>
      </c>
      <c r="K74" s="193" t="s">
        <v>205</v>
      </c>
      <c r="L74" s="192"/>
      <c r="M74" s="192" t="s">
        <v>205</v>
      </c>
      <c r="N74" s="192" t="s">
        <v>205</v>
      </c>
      <c r="O74" s="192" t="s">
        <v>205</v>
      </c>
      <c r="P74" s="192" t="s">
        <v>205</v>
      </c>
      <c r="Q74" s="192" t="s">
        <v>205</v>
      </c>
      <c r="R74" s="230">
        <f t="shared" si="8"/>
        <v>0</v>
      </c>
      <c r="S74" s="230">
        <f t="shared" si="9"/>
        <v>0</v>
      </c>
      <c r="U74" s="232"/>
    </row>
    <row r="75" spans="1:21" ht="21.6" customHeight="1">
      <c r="A75" s="6">
        <f t="shared" si="10"/>
        <v>21</v>
      </c>
      <c r="B75" s="570"/>
      <c r="C75" s="571"/>
      <c r="D75" s="571"/>
      <c r="E75" s="571"/>
      <c r="F75" s="571"/>
      <c r="G75" s="572"/>
      <c r="H75" s="192"/>
      <c r="I75" s="193" t="s">
        <v>205</v>
      </c>
      <c r="J75" s="193" t="s">
        <v>205</v>
      </c>
      <c r="K75" s="193" t="s">
        <v>205</v>
      </c>
      <c r="L75" s="192"/>
      <c r="M75" s="192" t="s">
        <v>205</v>
      </c>
      <c r="N75" s="192" t="s">
        <v>205</v>
      </c>
      <c r="O75" s="192" t="s">
        <v>205</v>
      </c>
      <c r="P75" s="192" t="s">
        <v>205</v>
      </c>
      <c r="Q75" s="192" t="s">
        <v>205</v>
      </c>
      <c r="R75" s="230">
        <f t="shared" si="8"/>
        <v>0</v>
      </c>
      <c r="S75" s="230">
        <f t="shared" si="9"/>
        <v>0</v>
      </c>
      <c r="U75" s="232"/>
    </row>
    <row r="76" spans="1:21" ht="21.6" customHeight="1">
      <c r="A76" s="6">
        <f t="shared" si="10"/>
        <v>22</v>
      </c>
      <c r="B76" s="570"/>
      <c r="C76" s="571"/>
      <c r="D76" s="571"/>
      <c r="E76" s="571"/>
      <c r="F76" s="571"/>
      <c r="G76" s="572"/>
      <c r="H76" s="192"/>
      <c r="I76" s="193" t="s">
        <v>205</v>
      </c>
      <c r="J76" s="193" t="s">
        <v>205</v>
      </c>
      <c r="K76" s="193" t="s">
        <v>205</v>
      </c>
      <c r="L76" s="192"/>
      <c r="M76" s="192" t="s">
        <v>205</v>
      </c>
      <c r="N76" s="192" t="s">
        <v>205</v>
      </c>
      <c r="O76" s="192" t="s">
        <v>205</v>
      </c>
      <c r="P76" s="192" t="s">
        <v>205</v>
      </c>
      <c r="Q76" s="192" t="s">
        <v>205</v>
      </c>
      <c r="R76" s="230">
        <f t="shared" si="8"/>
        <v>0</v>
      </c>
      <c r="S76" s="230">
        <f t="shared" si="9"/>
        <v>0</v>
      </c>
      <c r="U76" s="232"/>
    </row>
    <row r="77" spans="1:21" ht="21.6" customHeight="1">
      <c r="A77" s="6">
        <f t="shared" si="10"/>
        <v>23</v>
      </c>
      <c r="B77" s="570"/>
      <c r="C77" s="571"/>
      <c r="D77" s="571"/>
      <c r="E77" s="571"/>
      <c r="F77" s="571"/>
      <c r="G77" s="572"/>
      <c r="H77" s="192"/>
      <c r="I77" s="193" t="s">
        <v>205</v>
      </c>
      <c r="J77" s="193" t="s">
        <v>205</v>
      </c>
      <c r="K77" s="193" t="s">
        <v>205</v>
      </c>
      <c r="L77" s="192"/>
      <c r="M77" s="192" t="s">
        <v>205</v>
      </c>
      <c r="N77" s="192" t="s">
        <v>205</v>
      </c>
      <c r="O77" s="192" t="s">
        <v>205</v>
      </c>
      <c r="P77" s="192" t="s">
        <v>205</v>
      </c>
      <c r="Q77" s="192" t="s">
        <v>205</v>
      </c>
      <c r="R77" s="230">
        <f t="shared" si="8"/>
        <v>0</v>
      </c>
      <c r="S77" s="230">
        <f t="shared" si="9"/>
        <v>0</v>
      </c>
      <c r="U77" s="232"/>
    </row>
    <row r="78" spans="1:21" ht="21.6" customHeight="1">
      <c r="A78" s="6">
        <f t="shared" si="10"/>
        <v>24</v>
      </c>
      <c r="B78" s="570"/>
      <c r="C78" s="571"/>
      <c r="D78" s="571"/>
      <c r="E78" s="571"/>
      <c r="F78" s="571"/>
      <c r="G78" s="572"/>
      <c r="H78" s="192"/>
      <c r="I78" s="193" t="s">
        <v>205</v>
      </c>
      <c r="J78" s="193" t="s">
        <v>205</v>
      </c>
      <c r="K78" s="193" t="s">
        <v>205</v>
      </c>
      <c r="L78" s="192"/>
      <c r="M78" s="192" t="s">
        <v>205</v>
      </c>
      <c r="N78" s="192" t="s">
        <v>205</v>
      </c>
      <c r="O78" s="192" t="s">
        <v>205</v>
      </c>
      <c r="P78" s="192" t="s">
        <v>205</v>
      </c>
      <c r="Q78" s="192" t="s">
        <v>205</v>
      </c>
      <c r="R78" s="230">
        <f t="shared" si="8"/>
        <v>0</v>
      </c>
      <c r="S78" s="230">
        <f t="shared" si="9"/>
        <v>0</v>
      </c>
      <c r="U78" s="232"/>
    </row>
    <row r="79" spans="1:21" ht="21.6" customHeight="1">
      <c r="A79" s="6">
        <f t="shared" si="10"/>
        <v>25</v>
      </c>
      <c r="B79" s="570"/>
      <c r="C79" s="571"/>
      <c r="D79" s="571"/>
      <c r="E79" s="571"/>
      <c r="F79" s="571"/>
      <c r="G79" s="572"/>
      <c r="H79" s="192"/>
      <c r="I79" s="193" t="s">
        <v>205</v>
      </c>
      <c r="J79" s="193" t="s">
        <v>205</v>
      </c>
      <c r="K79" s="193" t="s">
        <v>205</v>
      </c>
      <c r="L79" s="192"/>
      <c r="M79" s="192" t="s">
        <v>205</v>
      </c>
      <c r="N79" s="192" t="s">
        <v>205</v>
      </c>
      <c r="O79" s="192" t="s">
        <v>205</v>
      </c>
      <c r="P79" s="192" t="s">
        <v>205</v>
      </c>
      <c r="Q79" s="192" t="s">
        <v>205</v>
      </c>
      <c r="R79" s="230">
        <f t="shared" si="8"/>
        <v>0</v>
      </c>
      <c r="S79" s="230">
        <f t="shared" si="9"/>
        <v>0</v>
      </c>
      <c r="U79" s="232"/>
    </row>
    <row r="80" spans="1:21" ht="21.6" customHeight="1">
      <c r="A80" s="6">
        <f t="shared" si="10"/>
        <v>26</v>
      </c>
      <c r="B80" s="570"/>
      <c r="C80" s="571"/>
      <c r="D80" s="571"/>
      <c r="E80" s="571"/>
      <c r="F80" s="571"/>
      <c r="G80" s="572"/>
      <c r="H80" s="192"/>
      <c r="I80" s="193" t="s">
        <v>205</v>
      </c>
      <c r="J80" s="193" t="s">
        <v>205</v>
      </c>
      <c r="K80" s="193" t="s">
        <v>205</v>
      </c>
      <c r="L80" s="192"/>
      <c r="M80" s="192" t="s">
        <v>205</v>
      </c>
      <c r="N80" s="192" t="s">
        <v>205</v>
      </c>
      <c r="O80" s="192" t="s">
        <v>205</v>
      </c>
      <c r="P80" s="192" t="s">
        <v>205</v>
      </c>
      <c r="Q80" s="192" t="s">
        <v>205</v>
      </c>
      <c r="R80" s="230">
        <f t="shared" si="8"/>
        <v>0</v>
      </c>
      <c r="S80" s="230">
        <f t="shared" si="9"/>
        <v>0</v>
      </c>
      <c r="U80" s="232"/>
    </row>
    <row r="81" spans="1:21" ht="21.6" customHeight="1">
      <c r="A81" s="6">
        <f t="shared" si="10"/>
        <v>27</v>
      </c>
      <c r="B81" s="570"/>
      <c r="C81" s="571"/>
      <c r="D81" s="571"/>
      <c r="E81" s="571"/>
      <c r="F81" s="571"/>
      <c r="G81" s="572"/>
      <c r="H81" s="192"/>
      <c r="I81" s="193" t="s">
        <v>205</v>
      </c>
      <c r="J81" s="193" t="s">
        <v>205</v>
      </c>
      <c r="K81" s="193" t="s">
        <v>205</v>
      </c>
      <c r="L81" s="192"/>
      <c r="M81" s="192" t="s">
        <v>205</v>
      </c>
      <c r="N81" s="192" t="s">
        <v>205</v>
      </c>
      <c r="O81" s="192" t="s">
        <v>205</v>
      </c>
      <c r="P81" s="192" t="s">
        <v>205</v>
      </c>
      <c r="Q81" s="192" t="s">
        <v>205</v>
      </c>
      <c r="R81" s="230">
        <f t="shared" si="8"/>
        <v>0</v>
      </c>
      <c r="S81" s="230">
        <f t="shared" si="9"/>
        <v>0</v>
      </c>
      <c r="U81" s="232"/>
    </row>
    <row r="82" spans="1:21" ht="21.6" customHeight="1">
      <c r="A82" s="6">
        <f t="shared" si="10"/>
        <v>28</v>
      </c>
      <c r="B82" s="570"/>
      <c r="C82" s="571"/>
      <c r="D82" s="571"/>
      <c r="E82" s="571"/>
      <c r="F82" s="571"/>
      <c r="G82" s="572"/>
      <c r="H82" s="192"/>
      <c r="I82" s="193" t="s">
        <v>205</v>
      </c>
      <c r="J82" s="193" t="s">
        <v>205</v>
      </c>
      <c r="K82" s="193" t="s">
        <v>205</v>
      </c>
      <c r="L82" s="192"/>
      <c r="M82" s="192" t="s">
        <v>205</v>
      </c>
      <c r="N82" s="192" t="s">
        <v>205</v>
      </c>
      <c r="O82" s="192" t="s">
        <v>205</v>
      </c>
      <c r="P82" s="192" t="s">
        <v>205</v>
      </c>
      <c r="Q82" s="192" t="s">
        <v>205</v>
      </c>
      <c r="R82" s="230">
        <f t="shared" si="8"/>
        <v>0</v>
      </c>
      <c r="S82" s="230">
        <f t="shared" si="9"/>
        <v>0</v>
      </c>
      <c r="U82" s="232"/>
    </row>
    <row r="83" spans="1:21" ht="21.6" customHeight="1">
      <c r="A83" s="6">
        <f t="shared" si="10"/>
        <v>29</v>
      </c>
      <c r="B83" s="570"/>
      <c r="C83" s="571"/>
      <c r="D83" s="571"/>
      <c r="E83" s="571"/>
      <c r="F83" s="571"/>
      <c r="G83" s="572"/>
      <c r="H83" s="192"/>
      <c r="I83" s="193" t="s">
        <v>205</v>
      </c>
      <c r="J83" s="193" t="s">
        <v>205</v>
      </c>
      <c r="K83" s="193" t="s">
        <v>205</v>
      </c>
      <c r="L83" s="192"/>
      <c r="M83" s="192" t="s">
        <v>205</v>
      </c>
      <c r="N83" s="192" t="s">
        <v>205</v>
      </c>
      <c r="O83" s="192" t="s">
        <v>205</v>
      </c>
      <c r="P83" s="192" t="s">
        <v>205</v>
      </c>
      <c r="Q83" s="192" t="s">
        <v>205</v>
      </c>
      <c r="R83" s="230">
        <f t="shared" si="8"/>
        <v>0</v>
      </c>
      <c r="S83" s="230">
        <f t="shared" si="9"/>
        <v>0</v>
      </c>
      <c r="U83" s="232"/>
    </row>
    <row r="84" spans="1:21" ht="21.6" customHeight="1">
      <c r="A84" s="6">
        <f t="shared" si="10"/>
        <v>30</v>
      </c>
      <c r="B84" s="570"/>
      <c r="C84" s="571"/>
      <c r="D84" s="571"/>
      <c r="E84" s="571"/>
      <c r="F84" s="571"/>
      <c r="G84" s="572"/>
      <c r="H84" s="192"/>
      <c r="I84" s="193" t="s">
        <v>205</v>
      </c>
      <c r="J84" s="193" t="s">
        <v>205</v>
      </c>
      <c r="K84" s="193" t="s">
        <v>205</v>
      </c>
      <c r="L84" s="192"/>
      <c r="M84" s="192" t="s">
        <v>205</v>
      </c>
      <c r="N84" s="192" t="s">
        <v>205</v>
      </c>
      <c r="O84" s="192" t="s">
        <v>205</v>
      </c>
      <c r="P84" s="192" t="s">
        <v>205</v>
      </c>
      <c r="Q84" s="192" t="s">
        <v>205</v>
      </c>
      <c r="R84" s="230">
        <f t="shared" si="8"/>
        <v>0</v>
      </c>
      <c r="S84" s="230">
        <f t="shared" si="9"/>
        <v>0</v>
      </c>
      <c r="U84" s="232"/>
    </row>
    <row r="85" spans="1:21" ht="21.6" customHeight="1">
      <c r="A85" s="6">
        <f t="shared" si="10"/>
        <v>31</v>
      </c>
      <c r="B85" s="570"/>
      <c r="C85" s="571"/>
      <c r="D85" s="571"/>
      <c r="E85" s="571"/>
      <c r="F85" s="571"/>
      <c r="G85" s="572"/>
      <c r="H85" s="192"/>
      <c r="I85" s="193" t="s">
        <v>205</v>
      </c>
      <c r="J85" s="193" t="s">
        <v>205</v>
      </c>
      <c r="K85" s="193" t="s">
        <v>205</v>
      </c>
      <c r="L85" s="192"/>
      <c r="M85" s="192" t="s">
        <v>205</v>
      </c>
      <c r="N85" s="192" t="s">
        <v>205</v>
      </c>
      <c r="O85" s="192" t="s">
        <v>205</v>
      </c>
      <c r="P85" s="192" t="s">
        <v>205</v>
      </c>
      <c r="Q85" s="192" t="s">
        <v>205</v>
      </c>
      <c r="R85" s="230">
        <f t="shared" si="8"/>
        <v>0</v>
      </c>
      <c r="S85" s="230">
        <f t="shared" si="9"/>
        <v>0</v>
      </c>
      <c r="U85" s="232"/>
    </row>
    <row r="86" spans="1:21" ht="21.6" customHeight="1">
      <c r="A86" s="6">
        <f t="shared" si="10"/>
        <v>32</v>
      </c>
      <c r="B86" s="570"/>
      <c r="C86" s="571"/>
      <c r="D86" s="571"/>
      <c r="E86" s="571"/>
      <c r="F86" s="571"/>
      <c r="G86" s="572"/>
      <c r="H86" s="192"/>
      <c r="I86" s="193" t="s">
        <v>205</v>
      </c>
      <c r="J86" s="193" t="s">
        <v>205</v>
      </c>
      <c r="K86" s="193" t="s">
        <v>205</v>
      </c>
      <c r="L86" s="192"/>
      <c r="M86" s="192" t="s">
        <v>205</v>
      </c>
      <c r="N86" s="192" t="s">
        <v>205</v>
      </c>
      <c r="O86" s="192" t="s">
        <v>205</v>
      </c>
      <c r="P86" s="192" t="s">
        <v>205</v>
      </c>
      <c r="Q86" s="192" t="s">
        <v>205</v>
      </c>
      <c r="R86" s="230">
        <f t="shared" si="8"/>
        <v>0</v>
      </c>
      <c r="S86" s="230">
        <f t="shared" si="9"/>
        <v>0</v>
      </c>
      <c r="U86" s="232"/>
    </row>
    <row r="87" spans="1:21" ht="21.6" customHeight="1">
      <c r="A87" s="6">
        <f t="shared" si="10"/>
        <v>33</v>
      </c>
      <c r="B87" s="570"/>
      <c r="C87" s="571"/>
      <c r="D87" s="571"/>
      <c r="E87" s="571"/>
      <c r="F87" s="571"/>
      <c r="G87" s="572"/>
      <c r="H87" s="192"/>
      <c r="I87" s="193" t="s">
        <v>205</v>
      </c>
      <c r="J87" s="193" t="s">
        <v>205</v>
      </c>
      <c r="K87" s="193" t="s">
        <v>205</v>
      </c>
      <c r="L87" s="192"/>
      <c r="M87" s="192" t="s">
        <v>205</v>
      </c>
      <c r="N87" s="192" t="s">
        <v>205</v>
      </c>
      <c r="O87" s="192" t="s">
        <v>205</v>
      </c>
      <c r="P87" s="192" t="s">
        <v>205</v>
      </c>
      <c r="Q87" s="192" t="s">
        <v>205</v>
      </c>
      <c r="R87" s="230">
        <f t="shared" si="8"/>
        <v>0</v>
      </c>
      <c r="S87" s="230">
        <f t="shared" si="9"/>
        <v>0</v>
      </c>
      <c r="U87" s="232"/>
    </row>
    <row r="88" spans="1:21" ht="21.6" customHeight="1">
      <c r="A88" s="6">
        <f t="shared" si="10"/>
        <v>34</v>
      </c>
      <c r="B88" s="570"/>
      <c r="C88" s="571"/>
      <c r="D88" s="571"/>
      <c r="E88" s="571"/>
      <c r="F88" s="571"/>
      <c r="G88" s="572"/>
      <c r="H88" s="192"/>
      <c r="I88" s="193" t="s">
        <v>205</v>
      </c>
      <c r="J88" s="193" t="s">
        <v>205</v>
      </c>
      <c r="K88" s="193" t="s">
        <v>205</v>
      </c>
      <c r="L88" s="192"/>
      <c r="M88" s="192" t="s">
        <v>205</v>
      </c>
      <c r="N88" s="192" t="s">
        <v>205</v>
      </c>
      <c r="O88" s="192" t="s">
        <v>205</v>
      </c>
      <c r="P88" s="192" t="s">
        <v>205</v>
      </c>
      <c r="Q88" s="192" t="s">
        <v>205</v>
      </c>
      <c r="R88" s="230">
        <f t="shared" si="8"/>
        <v>0</v>
      </c>
      <c r="S88" s="230">
        <f t="shared" si="9"/>
        <v>0</v>
      </c>
      <c r="U88" s="232"/>
    </row>
    <row r="89" spans="1:21" ht="21.6" customHeight="1">
      <c r="A89" s="6">
        <f t="shared" si="10"/>
        <v>35</v>
      </c>
      <c r="B89" s="570"/>
      <c r="C89" s="571"/>
      <c r="D89" s="571"/>
      <c r="E89" s="571"/>
      <c r="F89" s="571"/>
      <c r="G89" s="572"/>
      <c r="H89" s="192"/>
      <c r="I89" s="193" t="s">
        <v>205</v>
      </c>
      <c r="J89" s="193" t="s">
        <v>205</v>
      </c>
      <c r="K89" s="193" t="s">
        <v>205</v>
      </c>
      <c r="L89" s="192"/>
      <c r="M89" s="192" t="s">
        <v>205</v>
      </c>
      <c r="N89" s="192" t="s">
        <v>205</v>
      </c>
      <c r="O89" s="192" t="s">
        <v>205</v>
      </c>
      <c r="P89" s="192" t="s">
        <v>205</v>
      </c>
      <c r="Q89" s="192" t="s">
        <v>205</v>
      </c>
      <c r="R89" s="230">
        <f t="shared" si="8"/>
        <v>0</v>
      </c>
      <c r="S89" s="230">
        <f t="shared" si="9"/>
        <v>0</v>
      </c>
      <c r="U89" s="232"/>
    </row>
    <row r="90" spans="1:21" ht="21.6" customHeight="1">
      <c r="A90" s="6">
        <f t="shared" si="10"/>
        <v>36</v>
      </c>
      <c r="B90" s="570"/>
      <c r="C90" s="571"/>
      <c r="D90" s="571"/>
      <c r="E90" s="571"/>
      <c r="F90" s="571"/>
      <c r="G90" s="572"/>
      <c r="H90" s="192"/>
      <c r="I90" s="193" t="s">
        <v>205</v>
      </c>
      <c r="J90" s="193" t="s">
        <v>205</v>
      </c>
      <c r="K90" s="193" t="s">
        <v>205</v>
      </c>
      <c r="L90" s="192"/>
      <c r="M90" s="192" t="s">
        <v>205</v>
      </c>
      <c r="N90" s="192" t="s">
        <v>205</v>
      </c>
      <c r="O90" s="192" t="s">
        <v>205</v>
      </c>
      <c r="P90" s="192" t="s">
        <v>205</v>
      </c>
      <c r="Q90" s="192" t="s">
        <v>205</v>
      </c>
      <c r="R90" s="230">
        <f t="shared" si="8"/>
        <v>0</v>
      </c>
      <c r="S90" s="230">
        <f t="shared" si="9"/>
        <v>0</v>
      </c>
      <c r="U90" s="232"/>
    </row>
    <row r="91" spans="1:21" ht="21.6" customHeight="1">
      <c r="A91" s="6">
        <f t="shared" si="10"/>
        <v>37</v>
      </c>
      <c r="B91" s="570"/>
      <c r="C91" s="571"/>
      <c r="D91" s="571"/>
      <c r="E91" s="571"/>
      <c r="F91" s="571"/>
      <c r="G91" s="572"/>
      <c r="H91" s="192"/>
      <c r="I91" s="193" t="s">
        <v>205</v>
      </c>
      <c r="J91" s="193" t="s">
        <v>205</v>
      </c>
      <c r="K91" s="193" t="s">
        <v>205</v>
      </c>
      <c r="L91" s="192"/>
      <c r="M91" s="192" t="s">
        <v>205</v>
      </c>
      <c r="N91" s="192" t="s">
        <v>205</v>
      </c>
      <c r="O91" s="192" t="s">
        <v>205</v>
      </c>
      <c r="P91" s="192" t="s">
        <v>205</v>
      </c>
      <c r="Q91" s="192" t="s">
        <v>205</v>
      </c>
      <c r="R91" s="230">
        <f t="shared" si="8"/>
        <v>0</v>
      </c>
      <c r="S91" s="230">
        <f t="shared" si="9"/>
        <v>0</v>
      </c>
      <c r="U91" s="232"/>
    </row>
    <row r="92" spans="1:21" ht="21.6" customHeight="1">
      <c r="A92" s="6">
        <f t="shared" si="10"/>
        <v>38</v>
      </c>
      <c r="B92" s="570"/>
      <c r="C92" s="571"/>
      <c r="D92" s="571"/>
      <c r="E92" s="571"/>
      <c r="F92" s="571"/>
      <c r="G92" s="572"/>
      <c r="H92" s="192"/>
      <c r="I92" s="193" t="s">
        <v>205</v>
      </c>
      <c r="J92" s="193" t="s">
        <v>205</v>
      </c>
      <c r="K92" s="193" t="s">
        <v>205</v>
      </c>
      <c r="L92" s="192"/>
      <c r="M92" s="192" t="s">
        <v>205</v>
      </c>
      <c r="N92" s="192" t="s">
        <v>205</v>
      </c>
      <c r="O92" s="192" t="s">
        <v>205</v>
      </c>
      <c r="P92" s="192" t="s">
        <v>205</v>
      </c>
      <c r="Q92" s="192" t="s">
        <v>205</v>
      </c>
      <c r="R92" s="230">
        <f t="shared" si="8"/>
        <v>0</v>
      </c>
      <c r="S92" s="230">
        <f t="shared" si="9"/>
        <v>0</v>
      </c>
      <c r="U92" s="232"/>
    </row>
    <row r="93" spans="1:21" ht="21.6" customHeight="1">
      <c r="A93" s="6">
        <f t="shared" si="10"/>
        <v>39</v>
      </c>
      <c r="B93" s="570"/>
      <c r="C93" s="571"/>
      <c r="D93" s="571"/>
      <c r="E93" s="571"/>
      <c r="F93" s="571"/>
      <c r="G93" s="572"/>
      <c r="H93" s="192"/>
      <c r="I93" s="193" t="s">
        <v>205</v>
      </c>
      <c r="J93" s="193" t="s">
        <v>205</v>
      </c>
      <c r="K93" s="193" t="s">
        <v>205</v>
      </c>
      <c r="L93" s="192"/>
      <c r="M93" s="192" t="s">
        <v>205</v>
      </c>
      <c r="N93" s="192" t="s">
        <v>205</v>
      </c>
      <c r="O93" s="192" t="s">
        <v>205</v>
      </c>
      <c r="P93" s="192" t="s">
        <v>205</v>
      </c>
      <c r="Q93" s="192" t="s">
        <v>205</v>
      </c>
      <c r="R93" s="230">
        <f t="shared" si="8"/>
        <v>0</v>
      </c>
      <c r="S93" s="230">
        <f t="shared" si="9"/>
        <v>0</v>
      </c>
      <c r="T93" s="219"/>
      <c r="U93" s="232"/>
    </row>
    <row r="94" spans="1:21" ht="21.6" customHeight="1">
      <c r="A94" s="6">
        <f t="shared" si="10"/>
        <v>40</v>
      </c>
      <c r="B94" s="570"/>
      <c r="C94" s="571"/>
      <c r="D94" s="571"/>
      <c r="E94" s="571"/>
      <c r="F94" s="571"/>
      <c r="G94" s="572"/>
      <c r="H94" s="192"/>
      <c r="I94" s="193" t="s">
        <v>205</v>
      </c>
      <c r="J94" s="193" t="s">
        <v>205</v>
      </c>
      <c r="K94" s="193" t="s">
        <v>205</v>
      </c>
      <c r="L94" s="192"/>
      <c r="M94" s="192" t="s">
        <v>205</v>
      </c>
      <c r="N94" s="192" t="s">
        <v>205</v>
      </c>
      <c r="O94" s="192" t="s">
        <v>205</v>
      </c>
      <c r="P94" s="192" t="s">
        <v>205</v>
      </c>
      <c r="Q94" s="192" t="s">
        <v>205</v>
      </c>
      <c r="R94" s="230">
        <f t="shared" si="8"/>
        <v>0</v>
      </c>
      <c r="S94" s="230">
        <f t="shared" si="9"/>
        <v>0</v>
      </c>
      <c r="T94" s="219"/>
      <c r="U94" s="232"/>
    </row>
    <row r="95" spans="1:21" ht="21.6" customHeight="1">
      <c r="A95" s="188"/>
      <c r="B95" s="564" t="s">
        <v>253</v>
      </c>
      <c r="C95" s="564"/>
      <c r="D95" s="564"/>
      <c r="E95" s="564"/>
      <c r="F95" s="564"/>
      <c r="G95" s="564"/>
      <c r="H95" s="230" t="s">
        <v>254</v>
      </c>
      <c r="I95" s="230">
        <f>+COUNTIF(I55:I94,"☑")</f>
        <v>0</v>
      </c>
      <c r="J95" s="230">
        <f t="shared" ref="J95:K95" si="11">+COUNTIF(J55:J94,"☑")</f>
        <v>0</v>
      </c>
      <c r="K95" s="230">
        <f t="shared" si="11"/>
        <v>0</v>
      </c>
      <c r="L95" s="238" t="s">
        <v>254</v>
      </c>
      <c r="M95" s="230">
        <f t="shared" ref="M95:Q95" si="12">+COUNTIF(M55:M94,"☑")</f>
        <v>0</v>
      </c>
      <c r="N95" s="230">
        <f t="shared" si="12"/>
        <v>0</v>
      </c>
      <c r="O95" s="230">
        <f t="shared" si="12"/>
        <v>0</v>
      </c>
      <c r="P95" s="230">
        <f t="shared" si="12"/>
        <v>0</v>
      </c>
      <c r="Q95" s="230">
        <f t="shared" si="12"/>
        <v>0</v>
      </c>
      <c r="R95" s="230">
        <f>SUM(R55:R94)</f>
        <v>0</v>
      </c>
      <c r="S95" s="230">
        <f>SUM(S55:S94)</f>
        <v>0</v>
      </c>
      <c r="T95" s="219"/>
      <c r="U95" s="232"/>
    </row>
    <row r="96" spans="1:21" ht="21.6" customHeight="1">
      <c r="A96" s="597" t="s">
        <v>260</v>
      </c>
      <c r="B96" s="597"/>
      <c r="C96" s="597"/>
      <c r="D96" s="597"/>
      <c r="E96" s="597"/>
      <c r="F96" s="597"/>
      <c r="G96" s="597"/>
      <c r="H96" s="597"/>
      <c r="I96" s="597"/>
      <c r="J96" s="597"/>
      <c r="K96" s="597"/>
      <c r="L96" s="597"/>
      <c r="M96" s="597"/>
      <c r="N96" s="597"/>
      <c r="O96" s="597"/>
      <c r="P96" s="597"/>
      <c r="Q96" s="597"/>
      <c r="R96" s="597"/>
      <c r="S96" s="597"/>
      <c r="T96" s="219"/>
      <c r="U96" s="232"/>
    </row>
    <row r="97" spans="1:72" ht="21.6" customHeight="1">
      <c r="A97" s="377" t="s">
        <v>410</v>
      </c>
      <c r="B97" s="378"/>
      <c r="C97" s="378"/>
      <c r="D97" s="378"/>
      <c r="E97" s="378"/>
      <c r="F97" s="378"/>
      <c r="G97" s="379"/>
      <c r="H97" s="586" t="str">
        <f>H$12</f>
        <v>波戸小学校</v>
      </c>
      <c r="I97" s="587"/>
      <c r="J97" s="587"/>
      <c r="K97" s="587"/>
      <c r="L97" s="587"/>
      <c r="M97" s="587"/>
      <c r="N97" s="587"/>
      <c r="O97" s="587"/>
      <c r="P97" s="587"/>
      <c r="Q97" s="587"/>
      <c r="R97" s="587"/>
      <c r="S97" s="588"/>
      <c r="T97" s="219"/>
      <c r="U97" s="232"/>
    </row>
    <row r="98" spans="1:72" ht="21.6" customHeight="1">
      <c r="A98" s="377" t="s">
        <v>411</v>
      </c>
      <c r="B98" s="378"/>
      <c r="C98" s="378"/>
      <c r="D98" s="378"/>
      <c r="E98" s="378"/>
      <c r="F98" s="378"/>
      <c r="G98" s="379"/>
      <c r="H98" s="586" t="str">
        <f>H$13</f>
        <v>令和８年４月1日（水）～　４月２日（木）1泊2日</v>
      </c>
      <c r="I98" s="587"/>
      <c r="J98" s="587"/>
      <c r="K98" s="587"/>
      <c r="L98" s="587"/>
      <c r="M98" s="587"/>
      <c r="N98" s="587"/>
      <c r="O98" s="587"/>
      <c r="P98" s="587"/>
      <c r="Q98" s="587"/>
      <c r="R98" s="587"/>
      <c r="S98" s="588"/>
      <c r="T98" s="219"/>
      <c r="U98" s="232"/>
    </row>
    <row r="99" spans="1:72" ht="21.6" customHeight="1">
      <c r="A99" s="573" t="s">
        <v>0</v>
      </c>
      <c r="B99" s="576" t="s">
        <v>1</v>
      </c>
      <c r="C99" s="576"/>
      <c r="D99" s="576"/>
      <c r="E99" s="576"/>
      <c r="F99" s="576"/>
      <c r="G99" s="577"/>
      <c r="H99" s="582" t="s">
        <v>26</v>
      </c>
      <c r="I99" s="582" t="s">
        <v>201</v>
      </c>
      <c r="J99" s="439" t="s">
        <v>2</v>
      </c>
      <c r="K99" s="440"/>
      <c r="L99" s="582" t="s">
        <v>200</v>
      </c>
      <c r="M99" s="377" t="s">
        <v>214</v>
      </c>
      <c r="N99" s="378"/>
      <c r="O99" s="378"/>
      <c r="P99" s="378"/>
      <c r="Q99" s="379"/>
      <c r="R99" s="595" t="s">
        <v>90</v>
      </c>
      <c r="S99" s="590"/>
      <c r="T99" s="219"/>
      <c r="U99" s="232"/>
      <c r="BP99" s="222"/>
      <c r="BQ99" s="222"/>
      <c r="BR99" s="222"/>
      <c r="BS99" s="222"/>
      <c r="BT99" s="222"/>
    </row>
    <row r="100" spans="1:72" ht="21.6" customHeight="1">
      <c r="A100" s="574"/>
      <c r="B100" s="578"/>
      <c r="C100" s="578"/>
      <c r="D100" s="578"/>
      <c r="E100" s="578"/>
      <c r="F100" s="578"/>
      <c r="G100" s="579"/>
      <c r="H100" s="583"/>
      <c r="I100" s="583"/>
      <c r="J100" s="573" t="s">
        <v>5</v>
      </c>
      <c r="K100" s="573" t="s">
        <v>6</v>
      </c>
      <c r="L100" s="583"/>
      <c r="M100" s="593">
        <f>M$16</f>
        <v>46113</v>
      </c>
      <c r="N100" s="594"/>
      <c r="O100" s="593">
        <f>O$16</f>
        <v>46114</v>
      </c>
      <c r="P100" s="594"/>
      <c r="Q100" s="235">
        <f>Q$16</f>
        <v>46115</v>
      </c>
      <c r="R100" s="596"/>
      <c r="S100" s="592"/>
      <c r="T100" s="219"/>
      <c r="U100" s="232"/>
    </row>
    <row r="101" spans="1:72" s="35" customFormat="1" ht="21.6" customHeight="1">
      <c r="A101" s="575"/>
      <c r="B101" s="580"/>
      <c r="C101" s="580"/>
      <c r="D101" s="580"/>
      <c r="E101" s="580"/>
      <c r="F101" s="580"/>
      <c r="G101" s="581"/>
      <c r="H101" s="584"/>
      <c r="I101" s="584"/>
      <c r="J101" s="575"/>
      <c r="K101" s="575"/>
      <c r="L101" s="584"/>
      <c r="M101" s="189" t="s">
        <v>207</v>
      </c>
      <c r="N101" s="6" t="s">
        <v>208</v>
      </c>
      <c r="O101" s="6" t="s">
        <v>207</v>
      </c>
      <c r="P101" s="6" t="s">
        <v>208</v>
      </c>
      <c r="Q101" s="6" t="s">
        <v>207</v>
      </c>
      <c r="R101" s="6" t="s">
        <v>207</v>
      </c>
      <c r="S101" s="6" t="s">
        <v>208</v>
      </c>
      <c r="T101" s="219"/>
      <c r="U101" s="232"/>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row>
    <row r="102" spans="1:72" s="222" customFormat="1" ht="21.6" customHeight="1">
      <c r="A102" s="6">
        <v>1</v>
      </c>
      <c r="B102" s="570"/>
      <c r="C102" s="571"/>
      <c r="D102" s="571"/>
      <c r="E102" s="571"/>
      <c r="F102" s="571"/>
      <c r="G102" s="572"/>
      <c r="H102" s="192"/>
      <c r="I102" s="193" t="s">
        <v>205</v>
      </c>
      <c r="J102" s="193" t="s">
        <v>205</v>
      </c>
      <c r="K102" s="193" t="s">
        <v>205</v>
      </c>
      <c r="L102" s="192"/>
      <c r="M102" s="192" t="s">
        <v>205</v>
      </c>
      <c r="N102" s="192" t="s">
        <v>205</v>
      </c>
      <c r="O102" s="192" t="s">
        <v>205</v>
      </c>
      <c r="P102" s="192" t="s">
        <v>205</v>
      </c>
      <c r="Q102" s="192" t="s">
        <v>205</v>
      </c>
      <c r="R102" s="230">
        <f>COUNTIF($M102,"☑") + COUNTIF($O102,"☑") + COUNTIF($Q102,"☑")</f>
        <v>0</v>
      </c>
      <c r="S102" s="230">
        <f>COUNTIF($N102,"☑") + COUNTIF($P102,"☑")</f>
        <v>0</v>
      </c>
      <c r="T102" s="219"/>
      <c r="U102" s="232"/>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row>
    <row r="103" spans="1:72" s="222" customFormat="1" ht="21.6" customHeight="1">
      <c r="A103" s="6">
        <f>A102+1</f>
        <v>2</v>
      </c>
      <c r="B103" s="570"/>
      <c r="C103" s="571"/>
      <c r="D103" s="571"/>
      <c r="E103" s="571"/>
      <c r="F103" s="571"/>
      <c r="G103" s="572"/>
      <c r="H103" s="192"/>
      <c r="I103" s="193" t="s">
        <v>205</v>
      </c>
      <c r="J103" s="193" t="s">
        <v>205</v>
      </c>
      <c r="K103" s="193" t="s">
        <v>205</v>
      </c>
      <c r="L103" s="192"/>
      <c r="M103" s="192" t="s">
        <v>205</v>
      </c>
      <c r="N103" s="192" t="s">
        <v>205</v>
      </c>
      <c r="O103" s="192" t="s">
        <v>205</v>
      </c>
      <c r="P103" s="192" t="s">
        <v>205</v>
      </c>
      <c r="Q103" s="192" t="s">
        <v>205</v>
      </c>
      <c r="R103" s="230">
        <f>COUNTIF($M103,"☑") + COUNTIF($O103,"☑") + COUNTIF($Q103,"☑")</f>
        <v>0</v>
      </c>
      <c r="S103" s="230">
        <f t="shared" ref="S103:S141" si="13">COUNTIF($N103,"☑") + COUNTIF($P103,"☑")</f>
        <v>0</v>
      </c>
      <c r="T103" s="214"/>
      <c r="U103" s="232"/>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P103" s="216"/>
      <c r="BQ103" s="216"/>
      <c r="BR103" s="216"/>
      <c r="BS103" s="216"/>
      <c r="BT103" s="216"/>
    </row>
    <row r="104" spans="1:72" ht="21.6" customHeight="1">
      <c r="A104" s="6">
        <f t="shared" ref="A104:A141" si="14">A103+1</f>
        <v>3</v>
      </c>
      <c r="B104" s="570"/>
      <c r="C104" s="571"/>
      <c r="D104" s="571"/>
      <c r="E104" s="571"/>
      <c r="F104" s="571"/>
      <c r="G104" s="572"/>
      <c r="H104" s="192"/>
      <c r="I104" s="193" t="s">
        <v>205</v>
      </c>
      <c r="J104" s="193" t="s">
        <v>205</v>
      </c>
      <c r="K104" s="193" t="s">
        <v>205</v>
      </c>
      <c r="L104" s="192"/>
      <c r="M104" s="192" t="s">
        <v>205</v>
      </c>
      <c r="N104" s="192" t="s">
        <v>205</v>
      </c>
      <c r="O104" s="192" t="s">
        <v>205</v>
      </c>
      <c r="P104" s="192" t="s">
        <v>205</v>
      </c>
      <c r="Q104" s="192" t="s">
        <v>205</v>
      </c>
      <c r="R104" s="230">
        <f t="shared" ref="R104:R141" si="15">COUNTIF($M104,"☑") + COUNTIF($O104,"☑") + COUNTIF($Q104,"☑")</f>
        <v>0</v>
      </c>
      <c r="S104" s="230">
        <f t="shared" si="13"/>
        <v>0</v>
      </c>
      <c r="U104" s="232"/>
    </row>
    <row r="105" spans="1:72" ht="21.6" customHeight="1">
      <c r="A105" s="6">
        <f t="shared" si="14"/>
        <v>4</v>
      </c>
      <c r="B105" s="570"/>
      <c r="C105" s="571"/>
      <c r="D105" s="571"/>
      <c r="E105" s="571"/>
      <c r="F105" s="571"/>
      <c r="G105" s="572"/>
      <c r="H105" s="192"/>
      <c r="I105" s="193" t="s">
        <v>205</v>
      </c>
      <c r="J105" s="193" t="s">
        <v>205</v>
      </c>
      <c r="K105" s="193" t="s">
        <v>205</v>
      </c>
      <c r="L105" s="192"/>
      <c r="M105" s="192" t="s">
        <v>205</v>
      </c>
      <c r="N105" s="192" t="s">
        <v>205</v>
      </c>
      <c r="O105" s="192" t="s">
        <v>205</v>
      </c>
      <c r="P105" s="192" t="s">
        <v>205</v>
      </c>
      <c r="Q105" s="192" t="s">
        <v>205</v>
      </c>
      <c r="R105" s="230">
        <f t="shared" si="15"/>
        <v>0</v>
      </c>
      <c r="S105" s="230">
        <f t="shared" si="13"/>
        <v>0</v>
      </c>
      <c r="T105" s="236"/>
      <c r="U105" s="232"/>
    </row>
    <row r="106" spans="1:72" ht="21.6" customHeight="1">
      <c r="A106" s="6">
        <f t="shared" si="14"/>
        <v>5</v>
      </c>
      <c r="B106" s="570"/>
      <c r="C106" s="571"/>
      <c r="D106" s="571"/>
      <c r="E106" s="571"/>
      <c r="F106" s="571"/>
      <c r="G106" s="572"/>
      <c r="H106" s="192"/>
      <c r="I106" s="193" t="s">
        <v>205</v>
      </c>
      <c r="J106" s="193" t="s">
        <v>205</v>
      </c>
      <c r="K106" s="193" t="s">
        <v>205</v>
      </c>
      <c r="L106" s="192"/>
      <c r="M106" s="192" t="s">
        <v>205</v>
      </c>
      <c r="N106" s="192" t="s">
        <v>205</v>
      </c>
      <c r="O106" s="192" t="s">
        <v>205</v>
      </c>
      <c r="P106" s="192" t="s">
        <v>205</v>
      </c>
      <c r="Q106" s="192" t="s">
        <v>205</v>
      </c>
      <c r="R106" s="230">
        <f t="shared" si="15"/>
        <v>0</v>
      </c>
      <c r="S106" s="230">
        <f t="shared" si="13"/>
        <v>0</v>
      </c>
      <c r="T106" s="237"/>
      <c r="U106" s="232"/>
      <c r="V106" s="222"/>
    </row>
    <row r="107" spans="1:72" ht="21.6" customHeight="1">
      <c r="A107" s="6">
        <f t="shared" si="14"/>
        <v>6</v>
      </c>
      <c r="B107" s="570"/>
      <c r="C107" s="571"/>
      <c r="D107" s="571"/>
      <c r="E107" s="571"/>
      <c r="F107" s="571"/>
      <c r="G107" s="572"/>
      <c r="H107" s="192"/>
      <c r="I107" s="193" t="s">
        <v>205</v>
      </c>
      <c r="J107" s="193" t="s">
        <v>205</v>
      </c>
      <c r="K107" s="193" t="s">
        <v>205</v>
      </c>
      <c r="L107" s="192"/>
      <c r="M107" s="192" t="s">
        <v>205</v>
      </c>
      <c r="N107" s="192" t="s">
        <v>205</v>
      </c>
      <c r="O107" s="192" t="s">
        <v>205</v>
      </c>
      <c r="P107" s="192" t="s">
        <v>205</v>
      </c>
      <c r="Q107" s="192" t="s">
        <v>205</v>
      </c>
      <c r="R107" s="230">
        <f t="shared" si="15"/>
        <v>0</v>
      </c>
      <c r="S107" s="230">
        <f>COUNTIF($N107,"☑") + COUNTIF($P107,"☑")</f>
        <v>0</v>
      </c>
      <c r="T107" s="237"/>
      <c r="U107" s="232"/>
      <c r="V107" s="222"/>
    </row>
    <row r="108" spans="1:72" ht="21.6" customHeight="1">
      <c r="A108" s="6">
        <f t="shared" si="14"/>
        <v>7</v>
      </c>
      <c r="B108" s="570"/>
      <c r="C108" s="571"/>
      <c r="D108" s="571"/>
      <c r="E108" s="571"/>
      <c r="F108" s="571"/>
      <c r="G108" s="572"/>
      <c r="H108" s="192"/>
      <c r="I108" s="193" t="s">
        <v>205</v>
      </c>
      <c r="J108" s="193" t="s">
        <v>205</v>
      </c>
      <c r="K108" s="193" t="s">
        <v>205</v>
      </c>
      <c r="L108" s="192"/>
      <c r="M108" s="192" t="s">
        <v>205</v>
      </c>
      <c r="N108" s="192" t="s">
        <v>205</v>
      </c>
      <c r="O108" s="192" t="s">
        <v>205</v>
      </c>
      <c r="P108" s="192" t="s">
        <v>205</v>
      </c>
      <c r="Q108" s="192" t="s">
        <v>205</v>
      </c>
      <c r="R108" s="230">
        <f t="shared" si="15"/>
        <v>0</v>
      </c>
      <c r="S108" s="230">
        <f t="shared" si="13"/>
        <v>0</v>
      </c>
      <c r="U108" s="232"/>
    </row>
    <row r="109" spans="1:72" ht="21.6" customHeight="1">
      <c r="A109" s="6">
        <f t="shared" si="14"/>
        <v>8</v>
      </c>
      <c r="B109" s="570"/>
      <c r="C109" s="571"/>
      <c r="D109" s="571"/>
      <c r="E109" s="571"/>
      <c r="F109" s="571"/>
      <c r="G109" s="572"/>
      <c r="H109" s="192"/>
      <c r="I109" s="193" t="s">
        <v>205</v>
      </c>
      <c r="J109" s="193" t="s">
        <v>205</v>
      </c>
      <c r="K109" s="193" t="s">
        <v>205</v>
      </c>
      <c r="L109" s="192"/>
      <c r="M109" s="192" t="s">
        <v>205</v>
      </c>
      <c r="N109" s="192" t="s">
        <v>205</v>
      </c>
      <c r="O109" s="192" t="s">
        <v>205</v>
      </c>
      <c r="P109" s="192" t="s">
        <v>205</v>
      </c>
      <c r="Q109" s="192" t="s">
        <v>205</v>
      </c>
      <c r="R109" s="230">
        <f t="shared" si="15"/>
        <v>0</v>
      </c>
      <c r="S109" s="230">
        <f t="shared" si="13"/>
        <v>0</v>
      </c>
      <c r="U109" s="232"/>
    </row>
    <row r="110" spans="1:72" ht="21.6" customHeight="1">
      <c r="A110" s="6">
        <f t="shared" si="14"/>
        <v>9</v>
      </c>
      <c r="B110" s="570"/>
      <c r="C110" s="571"/>
      <c r="D110" s="571"/>
      <c r="E110" s="571"/>
      <c r="F110" s="571"/>
      <c r="G110" s="572"/>
      <c r="H110" s="192"/>
      <c r="I110" s="193" t="s">
        <v>205</v>
      </c>
      <c r="J110" s="193" t="s">
        <v>205</v>
      </c>
      <c r="K110" s="193" t="s">
        <v>205</v>
      </c>
      <c r="L110" s="192"/>
      <c r="M110" s="192" t="s">
        <v>205</v>
      </c>
      <c r="N110" s="192" t="s">
        <v>205</v>
      </c>
      <c r="O110" s="192" t="s">
        <v>205</v>
      </c>
      <c r="P110" s="192" t="s">
        <v>205</v>
      </c>
      <c r="Q110" s="192" t="s">
        <v>205</v>
      </c>
      <c r="R110" s="230">
        <f t="shared" si="15"/>
        <v>0</v>
      </c>
      <c r="S110" s="230">
        <f t="shared" si="13"/>
        <v>0</v>
      </c>
      <c r="T110" s="219"/>
      <c r="U110" s="232"/>
    </row>
    <row r="111" spans="1:72" ht="21.6" customHeight="1">
      <c r="A111" s="6">
        <f t="shared" si="14"/>
        <v>10</v>
      </c>
      <c r="B111" s="570"/>
      <c r="C111" s="571"/>
      <c r="D111" s="571"/>
      <c r="E111" s="571"/>
      <c r="F111" s="571"/>
      <c r="G111" s="572"/>
      <c r="H111" s="192"/>
      <c r="I111" s="193" t="s">
        <v>205</v>
      </c>
      <c r="J111" s="193" t="s">
        <v>205</v>
      </c>
      <c r="K111" s="193" t="s">
        <v>205</v>
      </c>
      <c r="L111" s="192"/>
      <c r="M111" s="192" t="s">
        <v>205</v>
      </c>
      <c r="N111" s="192" t="s">
        <v>205</v>
      </c>
      <c r="O111" s="192" t="s">
        <v>205</v>
      </c>
      <c r="P111" s="192" t="s">
        <v>205</v>
      </c>
      <c r="Q111" s="192" t="s">
        <v>205</v>
      </c>
      <c r="R111" s="230">
        <f t="shared" si="15"/>
        <v>0</v>
      </c>
      <c r="S111" s="230">
        <f t="shared" si="13"/>
        <v>0</v>
      </c>
      <c r="T111" s="219"/>
      <c r="U111" s="232"/>
    </row>
    <row r="112" spans="1:72" ht="21.6" customHeight="1">
      <c r="A112" s="6">
        <f t="shared" si="14"/>
        <v>11</v>
      </c>
      <c r="B112" s="570"/>
      <c r="C112" s="571"/>
      <c r="D112" s="571"/>
      <c r="E112" s="571"/>
      <c r="F112" s="571"/>
      <c r="G112" s="572"/>
      <c r="H112" s="192"/>
      <c r="I112" s="193" t="s">
        <v>205</v>
      </c>
      <c r="J112" s="193" t="s">
        <v>205</v>
      </c>
      <c r="K112" s="193" t="s">
        <v>205</v>
      </c>
      <c r="L112" s="192"/>
      <c r="M112" s="192" t="s">
        <v>205</v>
      </c>
      <c r="N112" s="192" t="s">
        <v>205</v>
      </c>
      <c r="O112" s="192" t="s">
        <v>205</v>
      </c>
      <c r="P112" s="192" t="s">
        <v>205</v>
      </c>
      <c r="Q112" s="192" t="s">
        <v>205</v>
      </c>
      <c r="R112" s="230">
        <f t="shared" si="15"/>
        <v>0</v>
      </c>
      <c r="S112" s="230">
        <f t="shared" si="13"/>
        <v>0</v>
      </c>
      <c r="U112" s="232"/>
    </row>
    <row r="113" spans="1:21" ht="21.6" customHeight="1">
      <c r="A113" s="6">
        <f t="shared" si="14"/>
        <v>12</v>
      </c>
      <c r="B113" s="570"/>
      <c r="C113" s="571"/>
      <c r="D113" s="571"/>
      <c r="E113" s="571"/>
      <c r="F113" s="571"/>
      <c r="G113" s="572"/>
      <c r="H113" s="192"/>
      <c r="I113" s="193" t="s">
        <v>205</v>
      </c>
      <c r="J113" s="193" t="s">
        <v>205</v>
      </c>
      <c r="K113" s="193" t="s">
        <v>205</v>
      </c>
      <c r="L113" s="192"/>
      <c r="M113" s="192" t="s">
        <v>205</v>
      </c>
      <c r="N113" s="192" t="s">
        <v>205</v>
      </c>
      <c r="O113" s="192" t="s">
        <v>205</v>
      </c>
      <c r="P113" s="192" t="s">
        <v>205</v>
      </c>
      <c r="Q113" s="192" t="s">
        <v>205</v>
      </c>
      <c r="R113" s="230">
        <f t="shared" si="15"/>
        <v>0</v>
      </c>
      <c r="S113" s="230">
        <f t="shared" si="13"/>
        <v>0</v>
      </c>
      <c r="U113" s="232"/>
    </row>
    <row r="114" spans="1:21" ht="21.6" customHeight="1">
      <c r="A114" s="6">
        <f t="shared" si="14"/>
        <v>13</v>
      </c>
      <c r="B114" s="570"/>
      <c r="C114" s="571"/>
      <c r="D114" s="571"/>
      <c r="E114" s="571"/>
      <c r="F114" s="571"/>
      <c r="G114" s="572"/>
      <c r="H114" s="192"/>
      <c r="I114" s="193" t="s">
        <v>205</v>
      </c>
      <c r="J114" s="193" t="s">
        <v>205</v>
      </c>
      <c r="K114" s="193" t="s">
        <v>205</v>
      </c>
      <c r="L114" s="192"/>
      <c r="M114" s="192" t="s">
        <v>205</v>
      </c>
      <c r="N114" s="192" t="s">
        <v>205</v>
      </c>
      <c r="O114" s="192" t="s">
        <v>205</v>
      </c>
      <c r="P114" s="192" t="s">
        <v>205</v>
      </c>
      <c r="Q114" s="192" t="s">
        <v>205</v>
      </c>
      <c r="R114" s="230">
        <f t="shared" si="15"/>
        <v>0</v>
      </c>
      <c r="S114" s="230">
        <f t="shared" si="13"/>
        <v>0</v>
      </c>
      <c r="U114" s="232"/>
    </row>
    <row r="115" spans="1:21" ht="21.6" customHeight="1">
      <c r="A115" s="6">
        <f t="shared" si="14"/>
        <v>14</v>
      </c>
      <c r="B115" s="570"/>
      <c r="C115" s="571"/>
      <c r="D115" s="571"/>
      <c r="E115" s="571"/>
      <c r="F115" s="571"/>
      <c r="G115" s="572"/>
      <c r="H115" s="192"/>
      <c r="I115" s="193" t="s">
        <v>205</v>
      </c>
      <c r="J115" s="193" t="s">
        <v>205</v>
      </c>
      <c r="K115" s="193" t="s">
        <v>205</v>
      </c>
      <c r="L115" s="192"/>
      <c r="M115" s="192" t="s">
        <v>205</v>
      </c>
      <c r="N115" s="192" t="s">
        <v>205</v>
      </c>
      <c r="O115" s="192" t="s">
        <v>205</v>
      </c>
      <c r="P115" s="192" t="s">
        <v>205</v>
      </c>
      <c r="Q115" s="192" t="s">
        <v>205</v>
      </c>
      <c r="R115" s="230">
        <f t="shared" si="15"/>
        <v>0</v>
      </c>
      <c r="S115" s="230">
        <f t="shared" si="13"/>
        <v>0</v>
      </c>
      <c r="U115" s="232"/>
    </row>
    <row r="116" spans="1:21" ht="21.6" customHeight="1">
      <c r="A116" s="6">
        <f t="shared" si="14"/>
        <v>15</v>
      </c>
      <c r="B116" s="570"/>
      <c r="C116" s="571"/>
      <c r="D116" s="571"/>
      <c r="E116" s="571"/>
      <c r="F116" s="571"/>
      <c r="G116" s="572"/>
      <c r="H116" s="192"/>
      <c r="I116" s="193" t="s">
        <v>205</v>
      </c>
      <c r="J116" s="193" t="s">
        <v>205</v>
      </c>
      <c r="K116" s="193" t="s">
        <v>205</v>
      </c>
      <c r="L116" s="192"/>
      <c r="M116" s="192" t="s">
        <v>205</v>
      </c>
      <c r="N116" s="192" t="s">
        <v>205</v>
      </c>
      <c r="O116" s="192" t="s">
        <v>205</v>
      </c>
      <c r="P116" s="192" t="s">
        <v>205</v>
      </c>
      <c r="Q116" s="192" t="s">
        <v>205</v>
      </c>
      <c r="R116" s="230">
        <f t="shared" si="15"/>
        <v>0</v>
      </c>
      <c r="S116" s="230">
        <f t="shared" si="13"/>
        <v>0</v>
      </c>
      <c r="U116" s="232"/>
    </row>
    <row r="117" spans="1:21" ht="21.6" customHeight="1">
      <c r="A117" s="6">
        <f t="shared" si="14"/>
        <v>16</v>
      </c>
      <c r="B117" s="570"/>
      <c r="C117" s="571"/>
      <c r="D117" s="571"/>
      <c r="E117" s="571"/>
      <c r="F117" s="571"/>
      <c r="G117" s="572"/>
      <c r="H117" s="192"/>
      <c r="I117" s="193" t="s">
        <v>205</v>
      </c>
      <c r="J117" s="193" t="s">
        <v>205</v>
      </c>
      <c r="K117" s="193" t="s">
        <v>205</v>
      </c>
      <c r="L117" s="192"/>
      <c r="M117" s="192" t="s">
        <v>205</v>
      </c>
      <c r="N117" s="192" t="s">
        <v>205</v>
      </c>
      <c r="O117" s="192" t="s">
        <v>205</v>
      </c>
      <c r="P117" s="192" t="s">
        <v>205</v>
      </c>
      <c r="Q117" s="192" t="s">
        <v>205</v>
      </c>
      <c r="R117" s="230">
        <f t="shared" si="15"/>
        <v>0</v>
      </c>
      <c r="S117" s="230">
        <f t="shared" si="13"/>
        <v>0</v>
      </c>
      <c r="U117" s="232"/>
    </row>
    <row r="118" spans="1:21" ht="21.6" customHeight="1">
      <c r="A118" s="6">
        <f t="shared" si="14"/>
        <v>17</v>
      </c>
      <c r="B118" s="570"/>
      <c r="C118" s="571"/>
      <c r="D118" s="571"/>
      <c r="E118" s="571"/>
      <c r="F118" s="571"/>
      <c r="G118" s="572"/>
      <c r="H118" s="192"/>
      <c r="I118" s="193" t="s">
        <v>205</v>
      </c>
      <c r="J118" s="193" t="s">
        <v>205</v>
      </c>
      <c r="K118" s="193" t="s">
        <v>205</v>
      </c>
      <c r="L118" s="192"/>
      <c r="M118" s="192" t="s">
        <v>205</v>
      </c>
      <c r="N118" s="192" t="s">
        <v>205</v>
      </c>
      <c r="O118" s="192" t="s">
        <v>205</v>
      </c>
      <c r="P118" s="192" t="s">
        <v>205</v>
      </c>
      <c r="Q118" s="192" t="s">
        <v>205</v>
      </c>
      <c r="R118" s="230">
        <f t="shared" si="15"/>
        <v>0</v>
      </c>
      <c r="S118" s="230">
        <f t="shared" si="13"/>
        <v>0</v>
      </c>
      <c r="U118" s="232"/>
    </row>
    <row r="119" spans="1:21" ht="21.6" customHeight="1">
      <c r="A119" s="6">
        <f t="shared" si="14"/>
        <v>18</v>
      </c>
      <c r="B119" s="570"/>
      <c r="C119" s="571"/>
      <c r="D119" s="571"/>
      <c r="E119" s="571"/>
      <c r="F119" s="571"/>
      <c r="G119" s="572"/>
      <c r="H119" s="192"/>
      <c r="I119" s="193" t="s">
        <v>205</v>
      </c>
      <c r="J119" s="193" t="s">
        <v>205</v>
      </c>
      <c r="K119" s="193" t="s">
        <v>205</v>
      </c>
      <c r="L119" s="192"/>
      <c r="M119" s="192" t="s">
        <v>205</v>
      </c>
      <c r="N119" s="192" t="s">
        <v>205</v>
      </c>
      <c r="O119" s="192" t="s">
        <v>205</v>
      </c>
      <c r="P119" s="192" t="s">
        <v>205</v>
      </c>
      <c r="Q119" s="192" t="s">
        <v>205</v>
      </c>
      <c r="R119" s="230">
        <f t="shared" si="15"/>
        <v>0</v>
      </c>
      <c r="S119" s="230">
        <f t="shared" si="13"/>
        <v>0</v>
      </c>
      <c r="U119" s="232"/>
    </row>
    <row r="120" spans="1:21" ht="21.6" customHeight="1">
      <c r="A120" s="6">
        <f t="shared" si="14"/>
        <v>19</v>
      </c>
      <c r="B120" s="570"/>
      <c r="C120" s="571"/>
      <c r="D120" s="571"/>
      <c r="E120" s="571"/>
      <c r="F120" s="571"/>
      <c r="G120" s="572"/>
      <c r="H120" s="192"/>
      <c r="I120" s="193" t="s">
        <v>205</v>
      </c>
      <c r="J120" s="193" t="s">
        <v>205</v>
      </c>
      <c r="K120" s="193" t="s">
        <v>205</v>
      </c>
      <c r="L120" s="192"/>
      <c r="M120" s="192" t="s">
        <v>205</v>
      </c>
      <c r="N120" s="192" t="s">
        <v>205</v>
      </c>
      <c r="O120" s="192" t="s">
        <v>205</v>
      </c>
      <c r="P120" s="192" t="s">
        <v>205</v>
      </c>
      <c r="Q120" s="192" t="s">
        <v>205</v>
      </c>
      <c r="R120" s="230">
        <f t="shared" si="15"/>
        <v>0</v>
      </c>
      <c r="S120" s="230">
        <f t="shared" si="13"/>
        <v>0</v>
      </c>
      <c r="U120" s="232"/>
    </row>
    <row r="121" spans="1:21" ht="21.6" customHeight="1">
      <c r="A121" s="6">
        <f t="shared" si="14"/>
        <v>20</v>
      </c>
      <c r="B121" s="570"/>
      <c r="C121" s="571"/>
      <c r="D121" s="571"/>
      <c r="E121" s="571"/>
      <c r="F121" s="571"/>
      <c r="G121" s="572"/>
      <c r="H121" s="192"/>
      <c r="I121" s="193" t="s">
        <v>205</v>
      </c>
      <c r="J121" s="193" t="s">
        <v>205</v>
      </c>
      <c r="K121" s="193" t="s">
        <v>205</v>
      </c>
      <c r="L121" s="192"/>
      <c r="M121" s="192" t="s">
        <v>205</v>
      </c>
      <c r="N121" s="192" t="s">
        <v>205</v>
      </c>
      <c r="O121" s="192" t="s">
        <v>205</v>
      </c>
      <c r="P121" s="192" t="s">
        <v>205</v>
      </c>
      <c r="Q121" s="192" t="s">
        <v>205</v>
      </c>
      <c r="R121" s="230">
        <f t="shared" si="15"/>
        <v>0</v>
      </c>
      <c r="S121" s="230">
        <f t="shared" si="13"/>
        <v>0</v>
      </c>
      <c r="U121" s="232"/>
    </row>
    <row r="122" spans="1:21" ht="21.6" customHeight="1">
      <c r="A122" s="6">
        <f t="shared" si="14"/>
        <v>21</v>
      </c>
      <c r="B122" s="570"/>
      <c r="C122" s="571"/>
      <c r="D122" s="571"/>
      <c r="E122" s="571"/>
      <c r="F122" s="571"/>
      <c r="G122" s="572"/>
      <c r="H122" s="192"/>
      <c r="I122" s="193" t="s">
        <v>205</v>
      </c>
      <c r="J122" s="193" t="s">
        <v>205</v>
      </c>
      <c r="K122" s="193" t="s">
        <v>205</v>
      </c>
      <c r="L122" s="192"/>
      <c r="M122" s="192" t="s">
        <v>205</v>
      </c>
      <c r="N122" s="192" t="s">
        <v>205</v>
      </c>
      <c r="O122" s="192" t="s">
        <v>205</v>
      </c>
      <c r="P122" s="192" t="s">
        <v>205</v>
      </c>
      <c r="Q122" s="192" t="s">
        <v>205</v>
      </c>
      <c r="R122" s="230">
        <f t="shared" si="15"/>
        <v>0</v>
      </c>
      <c r="S122" s="230">
        <f t="shared" si="13"/>
        <v>0</v>
      </c>
      <c r="U122" s="232"/>
    </row>
    <row r="123" spans="1:21" ht="21.6" customHeight="1">
      <c r="A123" s="6">
        <f t="shared" si="14"/>
        <v>22</v>
      </c>
      <c r="B123" s="570"/>
      <c r="C123" s="571"/>
      <c r="D123" s="571"/>
      <c r="E123" s="571"/>
      <c r="F123" s="571"/>
      <c r="G123" s="572"/>
      <c r="H123" s="192"/>
      <c r="I123" s="193" t="s">
        <v>205</v>
      </c>
      <c r="J123" s="193" t="s">
        <v>205</v>
      </c>
      <c r="K123" s="193" t="s">
        <v>205</v>
      </c>
      <c r="L123" s="192"/>
      <c r="M123" s="192" t="s">
        <v>205</v>
      </c>
      <c r="N123" s="192" t="s">
        <v>205</v>
      </c>
      <c r="O123" s="192" t="s">
        <v>205</v>
      </c>
      <c r="P123" s="192" t="s">
        <v>205</v>
      </c>
      <c r="Q123" s="192" t="s">
        <v>205</v>
      </c>
      <c r="R123" s="230">
        <f t="shared" si="15"/>
        <v>0</v>
      </c>
      <c r="S123" s="230">
        <f t="shared" si="13"/>
        <v>0</v>
      </c>
      <c r="U123" s="232"/>
    </row>
    <row r="124" spans="1:21" ht="21.6" customHeight="1">
      <c r="A124" s="6">
        <f t="shared" si="14"/>
        <v>23</v>
      </c>
      <c r="B124" s="570"/>
      <c r="C124" s="571"/>
      <c r="D124" s="571"/>
      <c r="E124" s="571"/>
      <c r="F124" s="571"/>
      <c r="G124" s="572"/>
      <c r="H124" s="192"/>
      <c r="I124" s="193" t="s">
        <v>205</v>
      </c>
      <c r="J124" s="193" t="s">
        <v>205</v>
      </c>
      <c r="K124" s="193" t="s">
        <v>205</v>
      </c>
      <c r="L124" s="192"/>
      <c r="M124" s="192" t="s">
        <v>205</v>
      </c>
      <c r="N124" s="192" t="s">
        <v>205</v>
      </c>
      <c r="O124" s="192" t="s">
        <v>205</v>
      </c>
      <c r="P124" s="192" t="s">
        <v>205</v>
      </c>
      <c r="Q124" s="192" t="s">
        <v>205</v>
      </c>
      <c r="R124" s="230">
        <f t="shared" si="15"/>
        <v>0</v>
      </c>
      <c r="S124" s="230">
        <f t="shared" si="13"/>
        <v>0</v>
      </c>
      <c r="U124" s="232"/>
    </row>
    <row r="125" spans="1:21" ht="21.6" customHeight="1">
      <c r="A125" s="6">
        <f t="shared" si="14"/>
        <v>24</v>
      </c>
      <c r="B125" s="570"/>
      <c r="C125" s="571"/>
      <c r="D125" s="571"/>
      <c r="E125" s="571"/>
      <c r="F125" s="571"/>
      <c r="G125" s="572"/>
      <c r="H125" s="192"/>
      <c r="I125" s="193" t="s">
        <v>205</v>
      </c>
      <c r="J125" s="193" t="s">
        <v>205</v>
      </c>
      <c r="K125" s="193" t="s">
        <v>205</v>
      </c>
      <c r="L125" s="192"/>
      <c r="M125" s="192" t="s">
        <v>205</v>
      </c>
      <c r="N125" s="192" t="s">
        <v>205</v>
      </c>
      <c r="O125" s="192" t="s">
        <v>205</v>
      </c>
      <c r="P125" s="192" t="s">
        <v>205</v>
      </c>
      <c r="Q125" s="192" t="s">
        <v>205</v>
      </c>
      <c r="R125" s="230">
        <f t="shared" si="15"/>
        <v>0</v>
      </c>
      <c r="S125" s="230">
        <f t="shared" si="13"/>
        <v>0</v>
      </c>
      <c r="U125" s="232"/>
    </row>
    <row r="126" spans="1:21" ht="21.6" customHeight="1">
      <c r="A126" s="6">
        <f t="shared" si="14"/>
        <v>25</v>
      </c>
      <c r="B126" s="570"/>
      <c r="C126" s="571"/>
      <c r="D126" s="571"/>
      <c r="E126" s="571"/>
      <c r="F126" s="571"/>
      <c r="G126" s="572"/>
      <c r="H126" s="192"/>
      <c r="I126" s="193" t="s">
        <v>205</v>
      </c>
      <c r="J126" s="193" t="s">
        <v>205</v>
      </c>
      <c r="K126" s="193" t="s">
        <v>205</v>
      </c>
      <c r="L126" s="192"/>
      <c r="M126" s="192" t="s">
        <v>205</v>
      </c>
      <c r="N126" s="192" t="s">
        <v>205</v>
      </c>
      <c r="O126" s="192" t="s">
        <v>205</v>
      </c>
      <c r="P126" s="192" t="s">
        <v>205</v>
      </c>
      <c r="Q126" s="192" t="s">
        <v>205</v>
      </c>
      <c r="R126" s="230">
        <f t="shared" si="15"/>
        <v>0</v>
      </c>
      <c r="S126" s="230">
        <f t="shared" si="13"/>
        <v>0</v>
      </c>
      <c r="U126" s="232"/>
    </row>
    <row r="127" spans="1:21" ht="21.6" customHeight="1">
      <c r="A127" s="6">
        <f t="shared" si="14"/>
        <v>26</v>
      </c>
      <c r="B127" s="570"/>
      <c r="C127" s="571"/>
      <c r="D127" s="571"/>
      <c r="E127" s="571"/>
      <c r="F127" s="571"/>
      <c r="G127" s="572"/>
      <c r="H127" s="192"/>
      <c r="I127" s="193" t="s">
        <v>205</v>
      </c>
      <c r="J127" s="193" t="s">
        <v>205</v>
      </c>
      <c r="K127" s="193" t="s">
        <v>205</v>
      </c>
      <c r="L127" s="192"/>
      <c r="M127" s="192" t="s">
        <v>205</v>
      </c>
      <c r="N127" s="192" t="s">
        <v>205</v>
      </c>
      <c r="O127" s="192" t="s">
        <v>205</v>
      </c>
      <c r="P127" s="192" t="s">
        <v>205</v>
      </c>
      <c r="Q127" s="192" t="s">
        <v>205</v>
      </c>
      <c r="R127" s="230">
        <f t="shared" si="15"/>
        <v>0</v>
      </c>
      <c r="S127" s="230">
        <f t="shared" si="13"/>
        <v>0</v>
      </c>
      <c r="U127" s="232"/>
    </row>
    <row r="128" spans="1:21" ht="21.6" customHeight="1">
      <c r="A128" s="6">
        <f t="shared" si="14"/>
        <v>27</v>
      </c>
      <c r="B128" s="570"/>
      <c r="C128" s="571"/>
      <c r="D128" s="571"/>
      <c r="E128" s="571"/>
      <c r="F128" s="571"/>
      <c r="G128" s="572"/>
      <c r="H128" s="192"/>
      <c r="I128" s="193" t="s">
        <v>205</v>
      </c>
      <c r="J128" s="193" t="s">
        <v>205</v>
      </c>
      <c r="K128" s="193" t="s">
        <v>205</v>
      </c>
      <c r="L128" s="192"/>
      <c r="M128" s="192" t="s">
        <v>205</v>
      </c>
      <c r="N128" s="192" t="s">
        <v>205</v>
      </c>
      <c r="O128" s="192" t="s">
        <v>205</v>
      </c>
      <c r="P128" s="192" t="s">
        <v>205</v>
      </c>
      <c r="Q128" s="192" t="s">
        <v>205</v>
      </c>
      <c r="R128" s="230">
        <f t="shared" si="15"/>
        <v>0</v>
      </c>
      <c r="S128" s="230">
        <f t="shared" si="13"/>
        <v>0</v>
      </c>
      <c r="U128" s="232"/>
    </row>
    <row r="129" spans="1:21" ht="21.6" customHeight="1">
      <c r="A129" s="6">
        <f t="shared" si="14"/>
        <v>28</v>
      </c>
      <c r="B129" s="570"/>
      <c r="C129" s="571"/>
      <c r="D129" s="571"/>
      <c r="E129" s="571"/>
      <c r="F129" s="571"/>
      <c r="G129" s="572"/>
      <c r="H129" s="192"/>
      <c r="I129" s="193" t="s">
        <v>205</v>
      </c>
      <c r="J129" s="193" t="s">
        <v>205</v>
      </c>
      <c r="K129" s="193" t="s">
        <v>205</v>
      </c>
      <c r="L129" s="192"/>
      <c r="M129" s="192" t="s">
        <v>205</v>
      </c>
      <c r="N129" s="192" t="s">
        <v>205</v>
      </c>
      <c r="O129" s="192" t="s">
        <v>205</v>
      </c>
      <c r="P129" s="192" t="s">
        <v>205</v>
      </c>
      <c r="Q129" s="192" t="s">
        <v>205</v>
      </c>
      <c r="R129" s="230">
        <f t="shared" si="15"/>
        <v>0</v>
      </c>
      <c r="S129" s="230">
        <f t="shared" si="13"/>
        <v>0</v>
      </c>
      <c r="U129" s="232"/>
    </row>
    <row r="130" spans="1:21" ht="21.6" customHeight="1">
      <c r="A130" s="6">
        <f t="shared" si="14"/>
        <v>29</v>
      </c>
      <c r="B130" s="570"/>
      <c r="C130" s="571"/>
      <c r="D130" s="571"/>
      <c r="E130" s="571"/>
      <c r="F130" s="571"/>
      <c r="G130" s="572"/>
      <c r="H130" s="192"/>
      <c r="I130" s="193" t="s">
        <v>205</v>
      </c>
      <c r="J130" s="193" t="s">
        <v>205</v>
      </c>
      <c r="K130" s="193" t="s">
        <v>205</v>
      </c>
      <c r="L130" s="192"/>
      <c r="M130" s="192" t="s">
        <v>205</v>
      </c>
      <c r="N130" s="192" t="s">
        <v>205</v>
      </c>
      <c r="O130" s="192" t="s">
        <v>205</v>
      </c>
      <c r="P130" s="192" t="s">
        <v>205</v>
      </c>
      <c r="Q130" s="192" t="s">
        <v>205</v>
      </c>
      <c r="R130" s="230">
        <f t="shared" si="15"/>
        <v>0</v>
      </c>
      <c r="S130" s="230">
        <f t="shared" si="13"/>
        <v>0</v>
      </c>
      <c r="U130" s="232"/>
    </row>
    <row r="131" spans="1:21" ht="21.6" customHeight="1">
      <c r="A131" s="6">
        <f t="shared" si="14"/>
        <v>30</v>
      </c>
      <c r="B131" s="570"/>
      <c r="C131" s="571"/>
      <c r="D131" s="571"/>
      <c r="E131" s="571"/>
      <c r="F131" s="571"/>
      <c r="G131" s="572"/>
      <c r="H131" s="192"/>
      <c r="I131" s="193" t="s">
        <v>205</v>
      </c>
      <c r="J131" s="193" t="s">
        <v>205</v>
      </c>
      <c r="K131" s="193" t="s">
        <v>205</v>
      </c>
      <c r="L131" s="192"/>
      <c r="M131" s="192" t="s">
        <v>205</v>
      </c>
      <c r="N131" s="192" t="s">
        <v>205</v>
      </c>
      <c r="O131" s="192" t="s">
        <v>205</v>
      </c>
      <c r="P131" s="192" t="s">
        <v>205</v>
      </c>
      <c r="Q131" s="192" t="s">
        <v>205</v>
      </c>
      <c r="R131" s="230">
        <f t="shared" si="15"/>
        <v>0</v>
      </c>
      <c r="S131" s="230">
        <f t="shared" si="13"/>
        <v>0</v>
      </c>
      <c r="U131" s="232"/>
    </row>
    <row r="132" spans="1:21" ht="21.6" customHeight="1">
      <c r="A132" s="6">
        <f t="shared" si="14"/>
        <v>31</v>
      </c>
      <c r="B132" s="570"/>
      <c r="C132" s="571"/>
      <c r="D132" s="571"/>
      <c r="E132" s="571"/>
      <c r="F132" s="571"/>
      <c r="G132" s="572"/>
      <c r="H132" s="192"/>
      <c r="I132" s="193" t="s">
        <v>205</v>
      </c>
      <c r="J132" s="193" t="s">
        <v>205</v>
      </c>
      <c r="K132" s="193" t="s">
        <v>205</v>
      </c>
      <c r="L132" s="192"/>
      <c r="M132" s="192" t="s">
        <v>205</v>
      </c>
      <c r="N132" s="192" t="s">
        <v>205</v>
      </c>
      <c r="O132" s="192" t="s">
        <v>205</v>
      </c>
      <c r="P132" s="192" t="s">
        <v>205</v>
      </c>
      <c r="Q132" s="192" t="s">
        <v>205</v>
      </c>
      <c r="R132" s="230">
        <f t="shared" si="15"/>
        <v>0</v>
      </c>
      <c r="S132" s="230">
        <f t="shared" si="13"/>
        <v>0</v>
      </c>
      <c r="U132" s="232"/>
    </row>
    <row r="133" spans="1:21" ht="21.6" customHeight="1">
      <c r="A133" s="6">
        <f t="shared" si="14"/>
        <v>32</v>
      </c>
      <c r="B133" s="570"/>
      <c r="C133" s="571"/>
      <c r="D133" s="571"/>
      <c r="E133" s="571"/>
      <c r="F133" s="571"/>
      <c r="G133" s="572"/>
      <c r="H133" s="192"/>
      <c r="I133" s="193" t="s">
        <v>205</v>
      </c>
      <c r="J133" s="193" t="s">
        <v>205</v>
      </c>
      <c r="K133" s="193" t="s">
        <v>205</v>
      </c>
      <c r="L133" s="192"/>
      <c r="M133" s="192" t="s">
        <v>205</v>
      </c>
      <c r="N133" s="192" t="s">
        <v>205</v>
      </c>
      <c r="O133" s="192" t="s">
        <v>205</v>
      </c>
      <c r="P133" s="192" t="s">
        <v>205</v>
      </c>
      <c r="Q133" s="192" t="s">
        <v>205</v>
      </c>
      <c r="R133" s="230">
        <f t="shared" si="15"/>
        <v>0</v>
      </c>
      <c r="S133" s="230">
        <f t="shared" si="13"/>
        <v>0</v>
      </c>
      <c r="U133" s="232"/>
    </row>
    <row r="134" spans="1:21" ht="21.6" customHeight="1">
      <c r="A134" s="6">
        <f t="shared" si="14"/>
        <v>33</v>
      </c>
      <c r="B134" s="570"/>
      <c r="C134" s="571"/>
      <c r="D134" s="571"/>
      <c r="E134" s="571"/>
      <c r="F134" s="571"/>
      <c r="G134" s="572"/>
      <c r="H134" s="192"/>
      <c r="I134" s="193" t="s">
        <v>205</v>
      </c>
      <c r="J134" s="193" t="s">
        <v>205</v>
      </c>
      <c r="K134" s="193" t="s">
        <v>205</v>
      </c>
      <c r="L134" s="192"/>
      <c r="M134" s="192" t="s">
        <v>205</v>
      </c>
      <c r="N134" s="192" t="s">
        <v>205</v>
      </c>
      <c r="O134" s="192" t="s">
        <v>205</v>
      </c>
      <c r="P134" s="192" t="s">
        <v>205</v>
      </c>
      <c r="Q134" s="192" t="s">
        <v>205</v>
      </c>
      <c r="R134" s="230">
        <f t="shared" si="15"/>
        <v>0</v>
      </c>
      <c r="S134" s="230">
        <f t="shared" si="13"/>
        <v>0</v>
      </c>
      <c r="U134" s="232"/>
    </row>
    <row r="135" spans="1:21" ht="21.6" customHeight="1">
      <c r="A135" s="6">
        <f t="shared" si="14"/>
        <v>34</v>
      </c>
      <c r="B135" s="570"/>
      <c r="C135" s="571"/>
      <c r="D135" s="571"/>
      <c r="E135" s="571"/>
      <c r="F135" s="571"/>
      <c r="G135" s="572"/>
      <c r="H135" s="192"/>
      <c r="I135" s="193" t="s">
        <v>205</v>
      </c>
      <c r="J135" s="193" t="s">
        <v>205</v>
      </c>
      <c r="K135" s="193" t="s">
        <v>205</v>
      </c>
      <c r="L135" s="192"/>
      <c r="M135" s="192" t="s">
        <v>205</v>
      </c>
      <c r="N135" s="192" t="s">
        <v>205</v>
      </c>
      <c r="O135" s="192" t="s">
        <v>205</v>
      </c>
      <c r="P135" s="192" t="s">
        <v>205</v>
      </c>
      <c r="Q135" s="192" t="s">
        <v>205</v>
      </c>
      <c r="R135" s="230">
        <f t="shared" si="15"/>
        <v>0</v>
      </c>
      <c r="S135" s="230">
        <f t="shared" si="13"/>
        <v>0</v>
      </c>
      <c r="U135" s="232"/>
    </row>
    <row r="136" spans="1:21" ht="21.6" customHeight="1">
      <c r="A136" s="6">
        <f t="shared" si="14"/>
        <v>35</v>
      </c>
      <c r="B136" s="570"/>
      <c r="C136" s="571"/>
      <c r="D136" s="571"/>
      <c r="E136" s="571"/>
      <c r="F136" s="571"/>
      <c r="G136" s="572"/>
      <c r="H136" s="192"/>
      <c r="I136" s="193" t="s">
        <v>205</v>
      </c>
      <c r="J136" s="193" t="s">
        <v>205</v>
      </c>
      <c r="K136" s="193" t="s">
        <v>205</v>
      </c>
      <c r="L136" s="192"/>
      <c r="M136" s="192" t="s">
        <v>205</v>
      </c>
      <c r="N136" s="192" t="s">
        <v>205</v>
      </c>
      <c r="O136" s="192" t="s">
        <v>205</v>
      </c>
      <c r="P136" s="192" t="s">
        <v>205</v>
      </c>
      <c r="Q136" s="192" t="s">
        <v>205</v>
      </c>
      <c r="R136" s="230">
        <f t="shared" si="15"/>
        <v>0</v>
      </c>
      <c r="S136" s="230">
        <f t="shared" si="13"/>
        <v>0</v>
      </c>
      <c r="U136" s="232"/>
    </row>
    <row r="137" spans="1:21" ht="21.6" customHeight="1">
      <c r="A137" s="6">
        <f t="shared" si="14"/>
        <v>36</v>
      </c>
      <c r="B137" s="570"/>
      <c r="C137" s="571"/>
      <c r="D137" s="571"/>
      <c r="E137" s="571"/>
      <c r="F137" s="571"/>
      <c r="G137" s="572"/>
      <c r="H137" s="192"/>
      <c r="I137" s="193" t="s">
        <v>205</v>
      </c>
      <c r="J137" s="193" t="s">
        <v>205</v>
      </c>
      <c r="K137" s="193" t="s">
        <v>205</v>
      </c>
      <c r="L137" s="192"/>
      <c r="M137" s="192" t="s">
        <v>205</v>
      </c>
      <c r="N137" s="192" t="s">
        <v>205</v>
      </c>
      <c r="O137" s="192" t="s">
        <v>205</v>
      </c>
      <c r="P137" s="192" t="s">
        <v>205</v>
      </c>
      <c r="Q137" s="192" t="s">
        <v>205</v>
      </c>
      <c r="R137" s="230">
        <f t="shared" si="15"/>
        <v>0</v>
      </c>
      <c r="S137" s="230">
        <f t="shared" si="13"/>
        <v>0</v>
      </c>
      <c r="U137" s="232"/>
    </row>
    <row r="138" spans="1:21" ht="21.6" customHeight="1">
      <c r="A138" s="6">
        <f t="shared" si="14"/>
        <v>37</v>
      </c>
      <c r="B138" s="570"/>
      <c r="C138" s="571"/>
      <c r="D138" s="571"/>
      <c r="E138" s="571"/>
      <c r="F138" s="571"/>
      <c r="G138" s="572"/>
      <c r="H138" s="192"/>
      <c r="I138" s="193" t="s">
        <v>205</v>
      </c>
      <c r="J138" s="193" t="s">
        <v>205</v>
      </c>
      <c r="K138" s="193" t="s">
        <v>205</v>
      </c>
      <c r="L138" s="192"/>
      <c r="M138" s="192" t="s">
        <v>205</v>
      </c>
      <c r="N138" s="192" t="s">
        <v>205</v>
      </c>
      <c r="O138" s="192" t="s">
        <v>205</v>
      </c>
      <c r="P138" s="192" t="s">
        <v>205</v>
      </c>
      <c r="Q138" s="192" t="s">
        <v>205</v>
      </c>
      <c r="R138" s="230">
        <f t="shared" si="15"/>
        <v>0</v>
      </c>
      <c r="S138" s="230">
        <f t="shared" si="13"/>
        <v>0</v>
      </c>
      <c r="U138" s="232"/>
    </row>
    <row r="139" spans="1:21" ht="21.6" customHeight="1">
      <c r="A139" s="6">
        <f t="shared" si="14"/>
        <v>38</v>
      </c>
      <c r="B139" s="570"/>
      <c r="C139" s="571"/>
      <c r="D139" s="571"/>
      <c r="E139" s="571"/>
      <c r="F139" s="571"/>
      <c r="G139" s="572"/>
      <c r="H139" s="192"/>
      <c r="I139" s="193" t="s">
        <v>205</v>
      </c>
      <c r="J139" s="193" t="s">
        <v>205</v>
      </c>
      <c r="K139" s="193" t="s">
        <v>205</v>
      </c>
      <c r="L139" s="192"/>
      <c r="M139" s="192" t="s">
        <v>205</v>
      </c>
      <c r="N139" s="192" t="s">
        <v>205</v>
      </c>
      <c r="O139" s="192" t="s">
        <v>205</v>
      </c>
      <c r="P139" s="192" t="s">
        <v>205</v>
      </c>
      <c r="Q139" s="192" t="s">
        <v>205</v>
      </c>
      <c r="R139" s="230">
        <f t="shared" si="15"/>
        <v>0</v>
      </c>
      <c r="S139" s="230">
        <f t="shared" si="13"/>
        <v>0</v>
      </c>
      <c r="U139" s="232"/>
    </row>
    <row r="140" spans="1:21" ht="21.6" customHeight="1">
      <c r="A140" s="6">
        <f t="shared" si="14"/>
        <v>39</v>
      </c>
      <c r="B140" s="570"/>
      <c r="C140" s="571"/>
      <c r="D140" s="571"/>
      <c r="E140" s="571"/>
      <c r="F140" s="571"/>
      <c r="G140" s="572"/>
      <c r="H140" s="192"/>
      <c r="I140" s="193" t="s">
        <v>205</v>
      </c>
      <c r="J140" s="193" t="s">
        <v>205</v>
      </c>
      <c r="K140" s="193" t="s">
        <v>205</v>
      </c>
      <c r="L140" s="192"/>
      <c r="M140" s="192" t="s">
        <v>205</v>
      </c>
      <c r="N140" s="192" t="s">
        <v>205</v>
      </c>
      <c r="O140" s="192" t="s">
        <v>205</v>
      </c>
      <c r="P140" s="192" t="s">
        <v>205</v>
      </c>
      <c r="Q140" s="192" t="s">
        <v>205</v>
      </c>
      <c r="R140" s="230">
        <f t="shared" si="15"/>
        <v>0</v>
      </c>
      <c r="S140" s="230">
        <f t="shared" si="13"/>
        <v>0</v>
      </c>
      <c r="T140" s="219"/>
      <c r="U140" s="232"/>
    </row>
    <row r="141" spans="1:21" ht="21.6" customHeight="1">
      <c r="A141" s="6">
        <f t="shared" si="14"/>
        <v>40</v>
      </c>
      <c r="B141" s="570"/>
      <c r="C141" s="571"/>
      <c r="D141" s="571"/>
      <c r="E141" s="571"/>
      <c r="F141" s="571"/>
      <c r="G141" s="572"/>
      <c r="H141" s="192"/>
      <c r="I141" s="193" t="s">
        <v>205</v>
      </c>
      <c r="J141" s="193" t="s">
        <v>205</v>
      </c>
      <c r="K141" s="193" t="s">
        <v>205</v>
      </c>
      <c r="L141" s="192"/>
      <c r="M141" s="192" t="s">
        <v>205</v>
      </c>
      <c r="N141" s="192" t="s">
        <v>205</v>
      </c>
      <c r="O141" s="192" t="s">
        <v>205</v>
      </c>
      <c r="P141" s="192" t="s">
        <v>205</v>
      </c>
      <c r="Q141" s="192" t="s">
        <v>205</v>
      </c>
      <c r="R141" s="230">
        <f t="shared" si="15"/>
        <v>0</v>
      </c>
      <c r="S141" s="230">
        <f t="shared" si="13"/>
        <v>0</v>
      </c>
      <c r="T141" s="219"/>
      <c r="U141" s="232"/>
    </row>
    <row r="142" spans="1:21" ht="21.6" customHeight="1">
      <c r="A142" s="188"/>
      <c r="B142" s="564" t="s">
        <v>253</v>
      </c>
      <c r="C142" s="564"/>
      <c r="D142" s="564"/>
      <c r="E142" s="564"/>
      <c r="F142" s="564"/>
      <c r="G142" s="564"/>
      <c r="H142" s="230" t="s">
        <v>254</v>
      </c>
      <c r="I142" s="230">
        <f>+COUNTIF(I102:I141,"☑")</f>
        <v>0</v>
      </c>
      <c r="J142" s="230">
        <f t="shared" ref="J142" si="16">+COUNTIF(J102:J141,"☑")</f>
        <v>0</v>
      </c>
      <c r="K142" s="230">
        <f t="shared" ref="K142" si="17">+COUNTIF(K102:K141,"☑")</f>
        <v>0</v>
      </c>
      <c r="L142" s="238" t="s">
        <v>254</v>
      </c>
      <c r="M142" s="230">
        <f t="shared" ref="M142" si="18">+COUNTIF(M102:M141,"☑")</f>
        <v>0</v>
      </c>
      <c r="N142" s="230">
        <f t="shared" ref="N142" si="19">+COUNTIF(N102:N141,"☑")</f>
        <v>0</v>
      </c>
      <c r="O142" s="230">
        <f t="shared" ref="O142" si="20">+COUNTIF(O102:O141,"☑")</f>
        <v>0</v>
      </c>
      <c r="P142" s="230">
        <f t="shared" ref="P142" si="21">+COUNTIF(P102:P141,"☑")</f>
        <v>0</v>
      </c>
      <c r="Q142" s="230">
        <f t="shared" ref="Q142" si="22">+COUNTIF(Q102:Q141,"☑")</f>
        <v>0</v>
      </c>
      <c r="R142" s="230">
        <f>SUM(R102:R141)</f>
        <v>0</v>
      </c>
      <c r="S142" s="230">
        <f>SUM(S102:S141)</f>
        <v>0</v>
      </c>
      <c r="T142" s="219"/>
      <c r="U142" s="232"/>
    </row>
    <row r="143" spans="1:21" ht="21.6" customHeight="1">
      <c r="A143" s="585" t="s">
        <v>261</v>
      </c>
      <c r="B143" s="585"/>
      <c r="C143" s="585"/>
      <c r="D143" s="585"/>
      <c r="E143" s="585"/>
      <c r="F143" s="585"/>
      <c r="G143" s="585"/>
      <c r="H143" s="585"/>
      <c r="I143" s="585"/>
      <c r="J143" s="585"/>
      <c r="K143" s="585"/>
      <c r="L143" s="585"/>
      <c r="M143" s="585"/>
      <c r="N143" s="585"/>
      <c r="O143" s="585"/>
      <c r="P143" s="585"/>
      <c r="Q143" s="585"/>
      <c r="R143" s="585"/>
      <c r="S143" s="585"/>
      <c r="T143" s="219"/>
      <c r="U143" s="232"/>
    </row>
    <row r="144" spans="1:21" ht="21.6" customHeight="1">
      <c r="A144" s="377" t="s">
        <v>410</v>
      </c>
      <c r="B144" s="378"/>
      <c r="C144" s="378"/>
      <c r="D144" s="378"/>
      <c r="E144" s="378"/>
      <c r="F144" s="378"/>
      <c r="G144" s="379"/>
      <c r="H144" s="586" t="str">
        <f>H$12</f>
        <v>波戸小学校</v>
      </c>
      <c r="I144" s="587"/>
      <c r="J144" s="587"/>
      <c r="K144" s="587"/>
      <c r="L144" s="587"/>
      <c r="M144" s="587"/>
      <c r="N144" s="587"/>
      <c r="O144" s="587"/>
      <c r="P144" s="587"/>
      <c r="Q144" s="587"/>
      <c r="R144" s="587"/>
      <c r="S144" s="588"/>
      <c r="T144" s="219"/>
      <c r="U144" s="232"/>
    </row>
    <row r="145" spans="1:72" ht="21.6" customHeight="1">
      <c r="A145" s="377" t="s">
        <v>411</v>
      </c>
      <c r="B145" s="378"/>
      <c r="C145" s="378"/>
      <c r="D145" s="378"/>
      <c r="E145" s="378"/>
      <c r="F145" s="378"/>
      <c r="G145" s="379"/>
      <c r="H145" s="586" t="str">
        <f>H$13</f>
        <v>令和８年４月1日（水）～　４月２日（木）1泊2日</v>
      </c>
      <c r="I145" s="587"/>
      <c r="J145" s="587"/>
      <c r="K145" s="587"/>
      <c r="L145" s="587"/>
      <c r="M145" s="587"/>
      <c r="N145" s="587"/>
      <c r="O145" s="587"/>
      <c r="P145" s="587"/>
      <c r="Q145" s="587"/>
      <c r="R145" s="587"/>
      <c r="S145" s="588"/>
      <c r="T145" s="219"/>
      <c r="U145" s="232"/>
    </row>
    <row r="146" spans="1:72" ht="21.6" customHeight="1">
      <c r="A146" s="573" t="s">
        <v>0</v>
      </c>
      <c r="B146" s="576" t="s">
        <v>1</v>
      </c>
      <c r="C146" s="576"/>
      <c r="D146" s="576"/>
      <c r="E146" s="576"/>
      <c r="F146" s="576"/>
      <c r="G146" s="577"/>
      <c r="H146" s="582" t="s">
        <v>26</v>
      </c>
      <c r="I146" s="582" t="s">
        <v>201</v>
      </c>
      <c r="J146" s="439" t="s">
        <v>2</v>
      </c>
      <c r="K146" s="440"/>
      <c r="L146" s="582" t="s">
        <v>200</v>
      </c>
      <c r="M146" s="377" t="s">
        <v>214</v>
      </c>
      <c r="N146" s="378"/>
      <c r="O146" s="378"/>
      <c r="P146" s="378"/>
      <c r="Q146" s="379"/>
      <c r="R146" s="589" t="s">
        <v>90</v>
      </c>
      <c r="S146" s="590"/>
      <c r="T146" s="219"/>
      <c r="U146" s="232"/>
      <c r="BP146" s="222"/>
      <c r="BQ146" s="222"/>
      <c r="BR146" s="222"/>
      <c r="BS146" s="222"/>
      <c r="BT146" s="222"/>
    </row>
    <row r="147" spans="1:72" ht="21.6" customHeight="1">
      <c r="A147" s="574"/>
      <c r="B147" s="578"/>
      <c r="C147" s="578"/>
      <c r="D147" s="578"/>
      <c r="E147" s="578"/>
      <c r="F147" s="578"/>
      <c r="G147" s="579"/>
      <c r="H147" s="583"/>
      <c r="I147" s="583"/>
      <c r="J147" s="573" t="s">
        <v>5</v>
      </c>
      <c r="K147" s="573" t="s">
        <v>6</v>
      </c>
      <c r="L147" s="583"/>
      <c r="M147" s="593">
        <f>M$16</f>
        <v>46113</v>
      </c>
      <c r="N147" s="594"/>
      <c r="O147" s="593">
        <f>O$16</f>
        <v>46114</v>
      </c>
      <c r="P147" s="594"/>
      <c r="Q147" s="235">
        <f>Q$16</f>
        <v>46115</v>
      </c>
      <c r="R147" s="591"/>
      <c r="S147" s="592"/>
      <c r="T147" s="219"/>
      <c r="U147" s="232"/>
    </row>
    <row r="148" spans="1:72" s="35" customFormat="1" ht="21.6" customHeight="1">
      <c r="A148" s="575"/>
      <c r="B148" s="580"/>
      <c r="C148" s="580"/>
      <c r="D148" s="580"/>
      <c r="E148" s="580"/>
      <c r="F148" s="580"/>
      <c r="G148" s="581"/>
      <c r="H148" s="584"/>
      <c r="I148" s="584"/>
      <c r="J148" s="575"/>
      <c r="K148" s="575"/>
      <c r="L148" s="584"/>
      <c r="M148" s="189" t="s">
        <v>207</v>
      </c>
      <c r="N148" s="6" t="s">
        <v>208</v>
      </c>
      <c r="O148" s="6" t="s">
        <v>207</v>
      </c>
      <c r="P148" s="6" t="s">
        <v>208</v>
      </c>
      <c r="Q148" s="6" t="s">
        <v>207</v>
      </c>
      <c r="R148" s="6" t="s">
        <v>207</v>
      </c>
      <c r="S148" s="6" t="s">
        <v>208</v>
      </c>
      <c r="T148" s="219"/>
      <c r="U148" s="232"/>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row>
    <row r="149" spans="1:72" s="222" customFormat="1" ht="21.6" customHeight="1">
      <c r="A149" s="6">
        <v>1</v>
      </c>
      <c r="B149" s="570"/>
      <c r="C149" s="571"/>
      <c r="D149" s="571"/>
      <c r="E149" s="571"/>
      <c r="F149" s="571"/>
      <c r="G149" s="572"/>
      <c r="H149" s="192"/>
      <c r="I149" s="193" t="s">
        <v>205</v>
      </c>
      <c r="J149" s="193" t="s">
        <v>205</v>
      </c>
      <c r="K149" s="193" t="s">
        <v>205</v>
      </c>
      <c r="L149" s="192"/>
      <c r="M149" s="192" t="s">
        <v>205</v>
      </c>
      <c r="N149" s="192" t="s">
        <v>205</v>
      </c>
      <c r="O149" s="192" t="s">
        <v>205</v>
      </c>
      <c r="P149" s="192" t="s">
        <v>205</v>
      </c>
      <c r="Q149" s="192" t="s">
        <v>205</v>
      </c>
      <c r="R149" s="230">
        <f>COUNTIF($M149,"☑") + COUNTIF($O149,"☑") + COUNTIF($Q149,"☑")</f>
        <v>0</v>
      </c>
      <c r="S149" s="230">
        <f>COUNTIF($N149,"☑") + COUNTIF($P149,"☑")</f>
        <v>0</v>
      </c>
      <c r="T149" s="219"/>
      <c r="U149" s="232"/>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row>
    <row r="150" spans="1:72" s="222" customFormat="1" ht="21.6" customHeight="1">
      <c r="A150" s="6">
        <f>A149+1</f>
        <v>2</v>
      </c>
      <c r="B150" s="570"/>
      <c r="C150" s="571"/>
      <c r="D150" s="571"/>
      <c r="E150" s="571"/>
      <c r="F150" s="571"/>
      <c r="G150" s="572"/>
      <c r="H150" s="192"/>
      <c r="I150" s="193" t="s">
        <v>205</v>
      </c>
      <c r="J150" s="193" t="s">
        <v>205</v>
      </c>
      <c r="K150" s="193" t="s">
        <v>205</v>
      </c>
      <c r="L150" s="192"/>
      <c r="M150" s="192" t="s">
        <v>205</v>
      </c>
      <c r="N150" s="192" t="s">
        <v>205</v>
      </c>
      <c r="O150" s="192" t="s">
        <v>205</v>
      </c>
      <c r="P150" s="192" t="s">
        <v>205</v>
      </c>
      <c r="Q150" s="192" t="s">
        <v>205</v>
      </c>
      <c r="R150" s="230">
        <f>COUNTIF($M150,"☑") + COUNTIF($O150,"☑") + COUNTIF($Q150,"☑")</f>
        <v>0</v>
      </c>
      <c r="S150" s="230">
        <f t="shared" ref="S150:S188" si="23">COUNTIF($N150,"☑") + COUNTIF($P150,"☑")</f>
        <v>0</v>
      </c>
      <c r="T150" s="214"/>
      <c r="U150" s="232"/>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P150" s="216"/>
      <c r="BQ150" s="216"/>
      <c r="BR150" s="216"/>
      <c r="BS150" s="216"/>
      <c r="BT150" s="216"/>
    </row>
    <row r="151" spans="1:72" ht="21.6" customHeight="1">
      <c r="A151" s="6">
        <f t="shared" ref="A151:A188" si="24">A150+1</f>
        <v>3</v>
      </c>
      <c r="B151" s="570"/>
      <c r="C151" s="571"/>
      <c r="D151" s="571"/>
      <c r="E151" s="571"/>
      <c r="F151" s="571"/>
      <c r="G151" s="572"/>
      <c r="H151" s="192"/>
      <c r="I151" s="193" t="s">
        <v>205</v>
      </c>
      <c r="J151" s="193" t="s">
        <v>205</v>
      </c>
      <c r="K151" s="193" t="s">
        <v>205</v>
      </c>
      <c r="L151" s="192"/>
      <c r="M151" s="192" t="s">
        <v>205</v>
      </c>
      <c r="N151" s="192" t="s">
        <v>205</v>
      </c>
      <c r="O151" s="192" t="s">
        <v>205</v>
      </c>
      <c r="P151" s="192" t="s">
        <v>205</v>
      </c>
      <c r="Q151" s="192" t="s">
        <v>205</v>
      </c>
      <c r="R151" s="230">
        <f t="shared" ref="R151:R188" si="25">COUNTIF($M151,"☑") + COUNTIF($O151,"☑") + COUNTIF($Q151,"☑")</f>
        <v>0</v>
      </c>
      <c r="S151" s="230">
        <f t="shared" si="23"/>
        <v>0</v>
      </c>
      <c r="U151" s="232"/>
    </row>
    <row r="152" spans="1:72" ht="21.6" customHeight="1">
      <c r="A152" s="6">
        <f t="shared" si="24"/>
        <v>4</v>
      </c>
      <c r="B152" s="570"/>
      <c r="C152" s="571"/>
      <c r="D152" s="571"/>
      <c r="E152" s="571"/>
      <c r="F152" s="571"/>
      <c r="G152" s="572"/>
      <c r="H152" s="192"/>
      <c r="I152" s="193" t="s">
        <v>205</v>
      </c>
      <c r="J152" s="193" t="s">
        <v>205</v>
      </c>
      <c r="K152" s="193" t="s">
        <v>205</v>
      </c>
      <c r="L152" s="192"/>
      <c r="M152" s="192" t="s">
        <v>205</v>
      </c>
      <c r="N152" s="192" t="s">
        <v>205</v>
      </c>
      <c r="O152" s="192" t="s">
        <v>205</v>
      </c>
      <c r="P152" s="192" t="s">
        <v>205</v>
      </c>
      <c r="Q152" s="192" t="s">
        <v>205</v>
      </c>
      <c r="R152" s="230">
        <f t="shared" si="25"/>
        <v>0</v>
      </c>
      <c r="S152" s="230">
        <f t="shared" si="23"/>
        <v>0</v>
      </c>
      <c r="T152" s="236"/>
      <c r="U152" s="232"/>
    </row>
    <row r="153" spans="1:72" ht="21.6" customHeight="1">
      <c r="A153" s="6">
        <f t="shared" si="24"/>
        <v>5</v>
      </c>
      <c r="B153" s="570"/>
      <c r="C153" s="571"/>
      <c r="D153" s="571"/>
      <c r="E153" s="571"/>
      <c r="F153" s="571"/>
      <c r="G153" s="572"/>
      <c r="H153" s="192"/>
      <c r="I153" s="193" t="s">
        <v>205</v>
      </c>
      <c r="J153" s="193" t="s">
        <v>205</v>
      </c>
      <c r="K153" s="193" t="s">
        <v>205</v>
      </c>
      <c r="L153" s="192"/>
      <c r="M153" s="192" t="s">
        <v>205</v>
      </c>
      <c r="N153" s="192" t="s">
        <v>205</v>
      </c>
      <c r="O153" s="192" t="s">
        <v>205</v>
      </c>
      <c r="P153" s="192" t="s">
        <v>205</v>
      </c>
      <c r="Q153" s="192" t="s">
        <v>205</v>
      </c>
      <c r="R153" s="230">
        <f t="shared" si="25"/>
        <v>0</v>
      </c>
      <c r="S153" s="230">
        <f t="shared" si="23"/>
        <v>0</v>
      </c>
      <c r="T153" s="237"/>
      <c r="U153" s="232"/>
      <c r="V153" s="222"/>
    </row>
    <row r="154" spans="1:72" ht="21.6" customHeight="1">
      <c r="A154" s="6">
        <f t="shared" si="24"/>
        <v>6</v>
      </c>
      <c r="B154" s="570"/>
      <c r="C154" s="571"/>
      <c r="D154" s="571"/>
      <c r="E154" s="571"/>
      <c r="F154" s="571"/>
      <c r="G154" s="572"/>
      <c r="H154" s="192"/>
      <c r="I154" s="193" t="s">
        <v>205</v>
      </c>
      <c r="J154" s="193" t="s">
        <v>205</v>
      </c>
      <c r="K154" s="193" t="s">
        <v>205</v>
      </c>
      <c r="L154" s="192"/>
      <c r="M154" s="192" t="s">
        <v>205</v>
      </c>
      <c r="N154" s="192" t="s">
        <v>205</v>
      </c>
      <c r="O154" s="192" t="s">
        <v>205</v>
      </c>
      <c r="P154" s="192" t="s">
        <v>205</v>
      </c>
      <c r="Q154" s="192" t="s">
        <v>205</v>
      </c>
      <c r="R154" s="230">
        <f t="shared" si="25"/>
        <v>0</v>
      </c>
      <c r="S154" s="230">
        <f>COUNTIF($N154,"☑") + COUNTIF($P154,"☑")</f>
        <v>0</v>
      </c>
      <c r="T154" s="237"/>
      <c r="U154" s="232"/>
      <c r="V154" s="222"/>
    </row>
    <row r="155" spans="1:72" ht="21.6" customHeight="1">
      <c r="A155" s="6">
        <f t="shared" si="24"/>
        <v>7</v>
      </c>
      <c r="B155" s="570"/>
      <c r="C155" s="571"/>
      <c r="D155" s="571"/>
      <c r="E155" s="571"/>
      <c r="F155" s="571"/>
      <c r="G155" s="572"/>
      <c r="H155" s="192"/>
      <c r="I155" s="193" t="s">
        <v>205</v>
      </c>
      <c r="J155" s="193" t="s">
        <v>205</v>
      </c>
      <c r="K155" s="193" t="s">
        <v>205</v>
      </c>
      <c r="L155" s="192"/>
      <c r="M155" s="192" t="s">
        <v>205</v>
      </c>
      <c r="N155" s="192" t="s">
        <v>205</v>
      </c>
      <c r="O155" s="192" t="s">
        <v>205</v>
      </c>
      <c r="P155" s="192" t="s">
        <v>205</v>
      </c>
      <c r="Q155" s="192" t="s">
        <v>205</v>
      </c>
      <c r="R155" s="230">
        <f t="shared" si="25"/>
        <v>0</v>
      </c>
      <c r="S155" s="230">
        <f t="shared" si="23"/>
        <v>0</v>
      </c>
      <c r="U155" s="232"/>
    </row>
    <row r="156" spans="1:72" ht="21.6" customHeight="1">
      <c r="A156" s="6">
        <f t="shared" si="24"/>
        <v>8</v>
      </c>
      <c r="B156" s="570"/>
      <c r="C156" s="571"/>
      <c r="D156" s="571"/>
      <c r="E156" s="571"/>
      <c r="F156" s="571"/>
      <c r="G156" s="572"/>
      <c r="H156" s="192"/>
      <c r="I156" s="193" t="s">
        <v>205</v>
      </c>
      <c r="J156" s="193" t="s">
        <v>205</v>
      </c>
      <c r="K156" s="193" t="s">
        <v>205</v>
      </c>
      <c r="L156" s="192"/>
      <c r="M156" s="192" t="s">
        <v>205</v>
      </c>
      <c r="N156" s="192" t="s">
        <v>205</v>
      </c>
      <c r="O156" s="192" t="s">
        <v>205</v>
      </c>
      <c r="P156" s="192" t="s">
        <v>205</v>
      </c>
      <c r="Q156" s="192" t="s">
        <v>205</v>
      </c>
      <c r="R156" s="230">
        <f t="shared" si="25"/>
        <v>0</v>
      </c>
      <c r="S156" s="230">
        <f t="shared" si="23"/>
        <v>0</v>
      </c>
      <c r="U156" s="232"/>
    </row>
    <row r="157" spans="1:72" ht="21.6" customHeight="1">
      <c r="A157" s="6">
        <f t="shared" si="24"/>
        <v>9</v>
      </c>
      <c r="B157" s="570"/>
      <c r="C157" s="571"/>
      <c r="D157" s="571"/>
      <c r="E157" s="571"/>
      <c r="F157" s="571"/>
      <c r="G157" s="572"/>
      <c r="H157" s="192"/>
      <c r="I157" s="193" t="s">
        <v>205</v>
      </c>
      <c r="J157" s="193" t="s">
        <v>205</v>
      </c>
      <c r="K157" s="193" t="s">
        <v>205</v>
      </c>
      <c r="L157" s="192"/>
      <c r="M157" s="192" t="s">
        <v>205</v>
      </c>
      <c r="N157" s="192" t="s">
        <v>205</v>
      </c>
      <c r="O157" s="192" t="s">
        <v>205</v>
      </c>
      <c r="P157" s="192" t="s">
        <v>205</v>
      </c>
      <c r="Q157" s="192" t="s">
        <v>205</v>
      </c>
      <c r="R157" s="230">
        <f t="shared" si="25"/>
        <v>0</v>
      </c>
      <c r="S157" s="230">
        <f t="shared" si="23"/>
        <v>0</v>
      </c>
      <c r="T157" s="219"/>
      <c r="U157" s="232"/>
    </row>
    <row r="158" spans="1:72" ht="21.6" customHeight="1">
      <c r="A158" s="6">
        <f t="shared" si="24"/>
        <v>10</v>
      </c>
      <c r="B158" s="570"/>
      <c r="C158" s="571"/>
      <c r="D158" s="571"/>
      <c r="E158" s="571"/>
      <c r="F158" s="571"/>
      <c r="G158" s="572"/>
      <c r="H158" s="192"/>
      <c r="I158" s="193" t="s">
        <v>205</v>
      </c>
      <c r="J158" s="193" t="s">
        <v>205</v>
      </c>
      <c r="K158" s="193" t="s">
        <v>205</v>
      </c>
      <c r="L158" s="192"/>
      <c r="M158" s="192" t="s">
        <v>205</v>
      </c>
      <c r="N158" s="192" t="s">
        <v>205</v>
      </c>
      <c r="O158" s="192" t="s">
        <v>205</v>
      </c>
      <c r="P158" s="192" t="s">
        <v>205</v>
      </c>
      <c r="Q158" s="192" t="s">
        <v>205</v>
      </c>
      <c r="R158" s="230">
        <f t="shared" si="25"/>
        <v>0</v>
      </c>
      <c r="S158" s="230">
        <f t="shared" si="23"/>
        <v>0</v>
      </c>
      <c r="T158" s="219"/>
      <c r="U158" s="232"/>
    </row>
    <row r="159" spans="1:72" ht="21.6" customHeight="1">
      <c r="A159" s="6">
        <f t="shared" si="24"/>
        <v>11</v>
      </c>
      <c r="B159" s="570"/>
      <c r="C159" s="571"/>
      <c r="D159" s="571"/>
      <c r="E159" s="571"/>
      <c r="F159" s="571"/>
      <c r="G159" s="572"/>
      <c r="H159" s="192"/>
      <c r="I159" s="193" t="s">
        <v>205</v>
      </c>
      <c r="J159" s="193" t="s">
        <v>205</v>
      </c>
      <c r="K159" s="193" t="s">
        <v>205</v>
      </c>
      <c r="L159" s="192"/>
      <c r="M159" s="192" t="s">
        <v>205</v>
      </c>
      <c r="N159" s="192" t="s">
        <v>205</v>
      </c>
      <c r="O159" s="192" t="s">
        <v>205</v>
      </c>
      <c r="P159" s="192" t="s">
        <v>205</v>
      </c>
      <c r="Q159" s="192" t="s">
        <v>205</v>
      </c>
      <c r="R159" s="230">
        <f t="shared" si="25"/>
        <v>0</v>
      </c>
      <c r="S159" s="230">
        <f t="shared" si="23"/>
        <v>0</v>
      </c>
      <c r="U159" s="232"/>
    </row>
    <row r="160" spans="1:72" ht="21.6" customHeight="1">
      <c r="A160" s="6">
        <f t="shared" si="24"/>
        <v>12</v>
      </c>
      <c r="B160" s="570"/>
      <c r="C160" s="571"/>
      <c r="D160" s="571"/>
      <c r="E160" s="571"/>
      <c r="F160" s="571"/>
      <c r="G160" s="572"/>
      <c r="H160" s="192"/>
      <c r="I160" s="193" t="s">
        <v>205</v>
      </c>
      <c r="J160" s="193" t="s">
        <v>205</v>
      </c>
      <c r="K160" s="193" t="s">
        <v>205</v>
      </c>
      <c r="L160" s="192"/>
      <c r="M160" s="192" t="s">
        <v>205</v>
      </c>
      <c r="N160" s="192" t="s">
        <v>205</v>
      </c>
      <c r="O160" s="192" t="s">
        <v>205</v>
      </c>
      <c r="P160" s="192" t="s">
        <v>205</v>
      </c>
      <c r="Q160" s="192" t="s">
        <v>205</v>
      </c>
      <c r="R160" s="230">
        <f t="shared" si="25"/>
        <v>0</v>
      </c>
      <c r="S160" s="230">
        <f t="shared" si="23"/>
        <v>0</v>
      </c>
      <c r="U160" s="232"/>
    </row>
    <row r="161" spans="1:21" ht="21.6" customHeight="1">
      <c r="A161" s="6">
        <f t="shared" si="24"/>
        <v>13</v>
      </c>
      <c r="B161" s="570"/>
      <c r="C161" s="571"/>
      <c r="D161" s="571"/>
      <c r="E161" s="571"/>
      <c r="F161" s="571"/>
      <c r="G161" s="572"/>
      <c r="H161" s="192"/>
      <c r="I161" s="193" t="s">
        <v>205</v>
      </c>
      <c r="J161" s="193" t="s">
        <v>205</v>
      </c>
      <c r="K161" s="193" t="s">
        <v>205</v>
      </c>
      <c r="L161" s="192"/>
      <c r="M161" s="192" t="s">
        <v>205</v>
      </c>
      <c r="N161" s="192" t="s">
        <v>205</v>
      </c>
      <c r="O161" s="192" t="s">
        <v>205</v>
      </c>
      <c r="P161" s="192" t="s">
        <v>205</v>
      </c>
      <c r="Q161" s="192" t="s">
        <v>205</v>
      </c>
      <c r="R161" s="230">
        <f t="shared" si="25"/>
        <v>0</v>
      </c>
      <c r="S161" s="230">
        <f t="shared" si="23"/>
        <v>0</v>
      </c>
      <c r="U161" s="232"/>
    </row>
    <row r="162" spans="1:21" ht="21.6" customHeight="1">
      <c r="A162" s="6">
        <f t="shared" si="24"/>
        <v>14</v>
      </c>
      <c r="B162" s="570"/>
      <c r="C162" s="571"/>
      <c r="D162" s="571"/>
      <c r="E162" s="571"/>
      <c r="F162" s="571"/>
      <c r="G162" s="572"/>
      <c r="H162" s="192"/>
      <c r="I162" s="193" t="s">
        <v>205</v>
      </c>
      <c r="J162" s="193" t="s">
        <v>205</v>
      </c>
      <c r="K162" s="193" t="s">
        <v>205</v>
      </c>
      <c r="L162" s="192"/>
      <c r="M162" s="192" t="s">
        <v>205</v>
      </c>
      <c r="N162" s="192" t="s">
        <v>205</v>
      </c>
      <c r="O162" s="192" t="s">
        <v>205</v>
      </c>
      <c r="P162" s="192" t="s">
        <v>205</v>
      </c>
      <c r="Q162" s="192" t="s">
        <v>205</v>
      </c>
      <c r="R162" s="230">
        <f t="shared" si="25"/>
        <v>0</v>
      </c>
      <c r="S162" s="230">
        <f t="shared" si="23"/>
        <v>0</v>
      </c>
      <c r="U162" s="232"/>
    </row>
    <row r="163" spans="1:21" ht="21.6" customHeight="1">
      <c r="A163" s="6">
        <f t="shared" si="24"/>
        <v>15</v>
      </c>
      <c r="B163" s="570"/>
      <c r="C163" s="571"/>
      <c r="D163" s="571"/>
      <c r="E163" s="571"/>
      <c r="F163" s="571"/>
      <c r="G163" s="572"/>
      <c r="H163" s="192"/>
      <c r="I163" s="193" t="s">
        <v>205</v>
      </c>
      <c r="J163" s="193" t="s">
        <v>205</v>
      </c>
      <c r="K163" s="193" t="s">
        <v>205</v>
      </c>
      <c r="L163" s="192"/>
      <c r="M163" s="192" t="s">
        <v>205</v>
      </c>
      <c r="N163" s="192" t="s">
        <v>205</v>
      </c>
      <c r="O163" s="192" t="s">
        <v>205</v>
      </c>
      <c r="P163" s="192" t="s">
        <v>205</v>
      </c>
      <c r="Q163" s="192" t="s">
        <v>205</v>
      </c>
      <c r="R163" s="230">
        <f t="shared" si="25"/>
        <v>0</v>
      </c>
      <c r="S163" s="230">
        <f t="shared" si="23"/>
        <v>0</v>
      </c>
      <c r="U163" s="232"/>
    </row>
    <row r="164" spans="1:21" ht="21.6" customHeight="1">
      <c r="A164" s="6">
        <f t="shared" si="24"/>
        <v>16</v>
      </c>
      <c r="B164" s="570"/>
      <c r="C164" s="571"/>
      <c r="D164" s="571"/>
      <c r="E164" s="571"/>
      <c r="F164" s="571"/>
      <c r="G164" s="572"/>
      <c r="H164" s="192"/>
      <c r="I164" s="193" t="s">
        <v>205</v>
      </c>
      <c r="J164" s="193" t="s">
        <v>205</v>
      </c>
      <c r="K164" s="193" t="s">
        <v>205</v>
      </c>
      <c r="L164" s="192"/>
      <c r="M164" s="192" t="s">
        <v>205</v>
      </c>
      <c r="N164" s="192" t="s">
        <v>205</v>
      </c>
      <c r="O164" s="192" t="s">
        <v>205</v>
      </c>
      <c r="P164" s="192" t="s">
        <v>205</v>
      </c>
      <c r="Q164" s="192" t="s">
        <v>205</v>
      </c>
      <c r="R164" s="230">
        <f t="shared" si="25"/>
        <v>0</v>
      </c>
      <c r="S164" s="230">
        <f t="shared" si="23"/>
        <v>0</v>
      </c>
      <c r="U164" s="232"/>
    </row>
    <row r="165" spans="1:21" ht="21.6" customHeight="1">
      <c r="A165" s="6">
        <f t="shared" si="24"/>
        <v>17</v>
      </c>
      <c r="B165" s="570"/>
      <c r="C165" s="571"/>
      <c r="D165" s="571"/>
      <c r="E165" s="571"/>
      <c r="F165" s="571"/>
      <c r="G165" s="572"/>
      <c r="H165" s="192"/>
      <c r="I165" s="193" t="s">
        <v>205</v>
      </c>
      <c r="J165" s="193" t="s">
        <v>205</v>
      </c>
      <c r="K165" s="193" t="s">
        <v>205</v>
      </c>
      <c r="L165" s="192"/>
      <c r="M165" s="192" t="s">
        <v>205</v>
      </c>
      <c r="N165" s="192" t="s">
        <v>205</v>
      </c>
      <c r="O165" s="192" t="s">
        <v>205</v>
      </c>
      <c r="P165" s="192" t="s">
        <v>205</v>
      </c>
      <c r="Q165" s="192" t="s">
        <v>205</v>
      </c>
      <c r="R165" s="230">
        <f t="shared" si="25"/>
        <v>0</v>
      </c>
      <c r="S165" s="230">
        <f t="shared" si="23"/>
        <v>0</v>
      </c>
      <c r="U165" s="232"/>
    </row>
    <row r="166" spans="1:21" ht="21.6" customHeight="1">
      <c r="A166" s="6">
        <f t="shared" si="24"/>
        <v>18</v>
      </c>
      <c r="B166" s="570"/>
      <c r="C166" s="571"/>
      <c r="D166" s="571"/>
      <c r="E166" s="571"/>
      <c r="F166" s="571"/>
      <c r="G166" s="572"/>
      <c r="H166" s="192"/>
      <c r="I166" s="193" t="s">
        <v>205</v>
      </c>
      <c r="J166" s="193" t="s">
        <v>205</v>
      </c>
      <c r="K166" s="193" t="s">
        <v>205</v>
      </c>
      <c r="L166" s="192"/>
      <c r="M166" s="192" t="s">
        <v>205</v>
      </c>
      <c r="N166" s="192" t="s">
        <v>205</v>
      </c>
      <c r="O166" s="192" t="s">
        <v>205</v>
      </c>
      <c r="P166" s="192" t="s">
        <v>205</v>
      </c>
      <c r="Q166" s="192" t="s">
        <v>205</v>
      </c>
      <c r="R166" s="230">
        <f t="shared" si="25"/>
        <v>0</v>
      </c>
      <c r="S166" s="230">
        <f t="shared" si="23"/>
        <v>0</v>
      </c>
      <c r="U166" s="232"/>
    </row>
    <row r="167" spans="1:21" ht="21.6" customHeight="1">
      <c r="A167" s="6">
        <f t="shared" si="24"/>
        <v>19</v>
      </c>
      <c r="B167" s="570"/>
      <c r="C167" s="571"/>
      <c r="D167" s="571"/>
      <c r="E167" s="571"/>
      <c r="F167" s="571"/>
      <c r="G167" s="572"/>
      <c r="H167" s="192"/>
      <c r="I167" s="193" t="s">
        <v>205</v>
      </c>
      <c r="J167" s="193" t="s">
        <v>205</v>
      </c>
      <c r="K167" s="193" t="s">
        <v>205</v>
      </c>
      <c r="L167" s="192"/>
      <c r="M167" s="192" t="s">
        <v>205</v>
      </c>
      <c r="N167" s="192" t="s">
        <v>205</v>
      </c>
      <c r="O167" s="192" t="s">
        <v>205</v>
      </c>
      <c r="P167" s="192" t="s">
        <v>205</v>
      </c>
      <c r="Q167" s="192" t="s">
        <v>205</v>
      </c>
      <c r="R167" s="230">
        <f t="shared" si="25"/>
        <v>0</v>
      </c>
      <c r="S167" s="230">
        <f t="shared" si="23"/>
        <v>0</v>
      </c>
      <c r="U167" s="232"/>
    </row>
    <row r="168" spans="1:21" ht="21.6" customHeight="1">
      <c r="A168" s="6">
        <f t="shared" si="24"/>
        <v>20</v>
      </c>
      <c r="B168" s="570"/>
      <c r="C168" s="571"/>
      <c r="D168" s="571"/>
      <c r="E168" s="571"/>
      <c r="F168" s="571"/>
      <c r="G168" s="572"/>
      <c r="H168" s="192"/>
      <c r="I168" s="193" t="s">
        <v>205</v>
      </c>
      <c r="J168" s="193" t="s">
        <v>205</v>
      </c>
      <c r="K168" s="193" t="s">
        <v>205</v>
      </c>
      <c r="L168" s="192"/>
      <c r="M168" s="192" t="s">
        <v>205</v>
      </c>
      <c r="N168" s="192" t="s">
        <v>205</v>
      </c>
      <c r="O168" s="192" t="s">
        <v>205</v>
      </c>
      <c r="P168" s="192" t="s">
        <v>205</v>
      </c>
      <c r="Q168" s="192" t="s">
        <v>205</v>
      </c>
      <c r="R168" s="230">
        <f t="shared" si="25"/>
        <v>0</v>
      </c>
      <c r="S168" s="230">
        <f t="shared" si="23"/>
        <v>0</v>
      </c>
      <c r="U168" s="232"/>
    </row>
    <row r="169" spans="1:21" ht="21.6" customHeight="1">
      <c r="A169" s="6">
        <f t="shared" si="24"/>
        <v>21</v>
      </c>
      <c r="B169" s="570"/>
      <c r="C169" s="571"/>
      <c r="D169" s="571"/>
      <c r="E169" s="571"/>
      <c r="F169" s="571"/>
      <c r="G169" s="572"/>
      <c r="H169" s="192"/>
      <c r="I169" s="193" t="s">
        <v>205</v>
      </c>
      <c r="J169" s="193" t="s">
        <v>205</v>
      </c>
      <c r="K169" s="193" t="s">
        <v>205</v>
      </c>
      <c r="L169" s="192"/>
      <c r="M169" s="192" t="s">
        <v>205</v>
      </c>
      <c r="N169" s="192" t="s">
        <v>205</v>
      </c>
      <c r="O169" s="192" t="s">
        <v>205</v>
      </c>
      <c r="P169" s="192" t="s">
        <v>205</v>
      </c>
      <c r="Q169" s="192" t="s">
        <v>205</v>
      </c>
      <c r="R169" s="230">
        <f t="shared" si="25"/>
        <v>0</v>
      </c>
      <c r="S169" s="230">
        <f t="shared" si="23"/>
        <v>0</v>
      </c>
      <c r="U169" s="232"/>
    </row>
    <row r="170" spans="1:21" ht="21.6" customHeight="1">
      <c r="A170" s="6">
        <f t="shared" si="24"/>
        <v>22</v>
      </c>
      <c r="B170" s="570"/>
      <c r="C170" s="571"/>
      <c r="D170" s="571"/>
      <c r="E170" s="571"/>
      <c r="F170" s="571"/>
      <c r="G170" s="572"/>
      <c r="H170" s="192"/>
      <c r="I170" s="193" t="s">
        <v>205</v>
      </c>
      <c r="J170" s="193" t="s">
        <v>205</v>
      </c>
      <c r="K170" s="193" t="s">
        <v>205</v>
      </c>
      <c r="L170" s="192"/>
      <c r="M170" s="192" t="s">
        <v>205</v>
      </c>
      <c r="N170" s="192" t="s">
        <v>205</v>
      </c>
      <c r="O170" s="192" t="s">
        <v>205</v>
      </c>
      <c r="P170" s="192" t="s">
        <v>205</v>
      </c>
      <c r="Q170" s="192" t="s">
        <v>205</v>
      </c>
      <c r="R170" s="230">
        <f t="shared" si="25"/>
        <v>0</v>
      </c>
      <c r="S170" s="230">
        <f t="shared" si="23"/>
        <v>0</v>
      </c>
      <c r="U170" s="232"/>
    </row>
    <row r="171" spans="1:21" ht="21.6" customHeight="1">
      <c r="A171" s="6">
        <f t="shared" si="24"/>
        <v>23</v>
      </c>
      <c r="B171" s="570"/>
      <c r="C171" s="571"/>
      <c r="D171" s="571"/>
      <c r="E171" s="571"/>
      <c r="F171" s="571"/>
      <c r="G171" s="572"/>
      <c r="H171" s="192"/>
      <c r="I171" s="193" t="s">
        <v>205</v>
      </c>
      <c r="J171" s="193" t="s">
        <v>205</v>
      </c>
      <c r="K171" s="193" t="s">
        <v>205</v>
      </c>
      <c r="L171" s="192"/>
      <c r="M171" s="192" t="s">
        <v>205</v>
      </c>
      <c r="N171" s="192" t="s">
        <v>205</v>
      </c>
      <c r="O171" s="192" t="s">
        <v>205</v>
      </c>
      <c r="P171" s="192" t="s">
        <v>205</v>
      </c>
      <c r="Q171" s="192" t="s">
        <v>205</v>
      </c>
      <c r="R171" s="230">
        <f t="shared" si="25"/>
        <v>0</v>
      </c>
      <c r="S171" s="230">
        <f t="shared" si="23"/>
        <v>0</v>
      </c>
      <c r="U171" s="232"/>
    </row>
    <row r="172" spans="1:21" ht="21.6" customHeight="1">
      <c r="A172" s="6">
        <f t="shared" si="24"/>
        <v>24</v>
      </c>
      <c r="B172" s="570"/>
      <c r="C172" s="571"/>
      <c r="D172" s="571"/>
      <c r="E172" s="571"/>
      <c r="F172" s="571"/>
      <c r="G172" s="572"/>
      <c r="H172" s="192"/>
      <c r="I172" s="193" t="s">
        <v>205</v>
      </c>
      <c r="J172" s="193" t="s">
        <v>205</v>
      </c>
      <c r="K172" s="193" t="s">
        <v>205</v>
      </c>
      <c r="L172" s="192"/>
      <c r="M172" s="192" t="s">
        <v>205</v>
      </c>
      <c r="N172" s="192" t="s">
        <v>205</v>
      </c>
      <c r="O172" s="192" t="s">
        <v>205</v>
      </c>
      <c r="P172" s="192" t="s">
        <v>205</v>
      </c>
      <c r="Q172" s="192" t="s">
        <v>205</v>
      </c>
      <c r="R172" s="230">
        <f t="shared" si="25"/>
        <v>0</v>
      </c>
      <c r="S172" s="230">
        <f t="shared" si="23"/>
        <v>0</v>
      </c>
      <c r="U172" s="232"/>
    </row>
    <row r="173" spans="1:21" ht="21.6" customHeight="1">
      <c r="A173" s="6">
        <f t="shared" si="24"/>
        <v>25</v>
      </c>
      <c r="B173" s="570"/>
      <c r="C173" s="571"/>
      <c r="D173" s="571"/>
      <c r="E173" s="571"/>
      <c r="F173" s="571"/>
      <c r="G173" s="572"/>
      <c r="H173" s="192"/>
      <c r="I173" s="193" t="s">
        <v>205</v>
      </c>
      <c r="J173" s="193" t="s">
        <v>205</v>
      </c>
      <c r="K173" s="193" t="s">
        <v>205</v>
      </c>
      <c r="L173" s="192"/>
      <c r="M173" s="192" t="s">
        <v>205</v>
      </c>
      <c r="N173" s="192" t="s">
        <v>205</v>
      </c>
      <c r="O173" s="192" t="s">
        <v>205</v>
      </c>
      <c r="P173" s="192" t="s">
        <v>205</v>
      </c>
      <c r="Q173" s="192" t="s">
        <v>205</v>
      </c>
      <c r="R173" s="230">
        <f t="shared" si="25"/>
        <v>0</v>
      </c>
      <c r="S173" s="230">
        <f t="shared" si="23"/>
        <v>0</v>
      </c>
      <c r="U173" s="232"/>
    </row>
    <row r="174" spans="1:21" ht="21.6" customHeight="1">
      <c r="A174" s="6">
        <f t="shared" si="24"/>
        <v>26</v>
      </c>
      <c r="B174" s="570"/>
      <c r="C174" s="571"/>
      <c r="D174" s="571"/>
      <c r="E174" s="571"/>
      <c r="F174" s="571"/>
      <c r="G174" s="572"/>
      <c r="H174" s="192"/>
      <c r="I174" s="193" t="s">
        <v>205</v>
      </c>
      <c r="J174" s="193" t="s">
        <v>205</v>
      </c>
      <c r="K174" s="193" t="s">
        <v>205</v>
      </c>
      <c r="L174" s="192"/>
      <c r="M174" s="192" t="s">
        <v>205</v>
      </c>
      <c r="N174" s="192" t="s">
        <v>205</v>
      </c>
      <c r="O174" s="192" t="s">
        <v>205</v>
      </c>
      <c r="P174" s="192" t="s">
        <v>205</v>
      </c>
      <c r="Q174" s="192" t="s">
        <v>205</v>
      </c>
      <c r="R174" s="230">
        <f t="shared" si="25"/>
        <v>0</v>
      </c>
      <c r="S174" s="230">
        <f t="shared" si="23"/>
        <v>0</v>
      </c>
      <c r="U174" s="232"/>
    </row>
    <row r="175" spans="1:21" ht="21.6" customHeight="1">
      <c r="A175" s="6">
        <f t="shared" si="24"/>
        <v>27</v>
      </c>
      <c r="B175" s="570"/>
      <c r="C175" s="571"/>
      <c r="D175" s="571"/>
      <c r="E175" s="571"/>
      <c r="F175" s="571"/>
      <c r="G175" s="572"/>
      <c r="H175" s="192"/>
      <c r="I175" s="193" t="s">
        <v>205</v>
      </c>
      <c r="J175" s="193" t="s">
        <v>205</v>
      </c>
      <c r="K175" s="193" t="s">
        <v>205</v>
      </c>
      <c r="L175" s="192"/>
      <c r="M175" s="192" t="s">
        <v>205</v>
      </c>
      <c r="N175" s="192" t="s">
        <v>205</v>
      </c>
      <c r="O175" s="192" t="s">
        <v>205</v>
      </c>
      <c r="P175" s="192" t="s">
        <v>205</v>
      </c>
      <c r="Q175" s="192" t="s">
        <v>205</v>
      </c>
      <c r="R175" s="230">
        <f t="shared" si="25"/>
        <v>0</v>
      </c>
      <c r="S175" s="230">
        <f t="shared" si="23"/>
        <v>0</v>
      </c>
      <c r="U175" s="232"/>
    </row>
    <row r="176" spans="1:21" ht="21.6" customHeight="1">
      <c r="A176" s="6">
        <f t="shared" si="24"/>
        <v>28</v>
      </c>
      <c r="B176" s="570"/>
      <c r="C176" s="571"/>
      <c r="D176" s="571"/>
      <c r="E176" s="571"/>
      <c r="F176" s="571"/>
      <c r="G176" s="572"/>
      <c r="H176" s="192"/>
      <c r="I176" s="193" t="s">
        <v>205</v>
      </c>
      <c r="J176" s="193" t="s">
        <v>205</v>
      </c>
      <c r="K176" s="193" t="s">
        <v>205</v>
      </c>
      <c r="L176" s="192"/>
      <c r="M176" s="192" t="s">
        <v>205</v>
      </c>
      <c r="N176" s="192" t="s">
        <v>205</v>
      </c>
      <c r="O176" s="192" t="s">
        <v>205</v>
      </c>
      <c r="P176" s="192" t="s">
        <v>205</v>
      </c>
      <c r="Q176" s="192" t="s">
        <v>205</v>
      </c>
      <c r="R176" s="230">
        <f t="shared" si="25"/>
        <v>0</v>
      </c>
      <c r="S176" s="230">
        <f t="shared" si="23"/>
        <v>0</v>
      </c>
      <c r="U176" s="232"/>
    </row>
    <row r="177" spans="1:21" ht="21.6" customHeight="1">
      <c r="A177" s="6">
        <f t="shared" si="24"/>
        <v>29</v>
      </c>
      <c r="B177" s="570"/>
      <c r="C177" s="571"/>
      <c r="D177" s="571"/>
      <c r="E177" s="571"/>
      <c r="F177" s="571"/>
      <c r="G177" s="572"/>
      <c r="H177" s="192"/>
      <c r="I177" s="193" t="s">
        <v>205</v>
      </c>
      <c r="J177" s="193" t="s">
        <v>205</v>
      </c>
      <c r="K177" s="193" t="s">
        <v>205</v>
      </c>
      <c r="L177" s="192"/>
      <c r="M177" s="192" t="s">
        <v>205</v>
      </c>
      <c r="N177" s="192" t="s">
        <v>205</v>
      </c>
      <c r="O177" s="192" t="s">
        <v>205</v>
      </c>
      <c r="P177" s="192" t="s">
        <v>205</v>
      </c>
      <c r="Q177" s="192" t="s">
        <v>205</v>
      </c>
      <c r="R177" s="230">
        <f t="shared" si="25"/>
        <v>0</v>
      </c>
      <c r="S177" s="230">
        <f t="shared" si="23"/>
        <v>0</v>
      </c>
      <c r="U177" s="232"/>
    </row>
    <row r="178" spans="1:21" ht="21.6" customHeight="1">
      <c r="A178" s="6">
        <f t="shared" si="24"/>
        <v>30</v>
      </c>
      <c r="B178" s="570"/>
      <c r="C178" s="571"/>
      <c r="D178" s="571"/>
      <c r="E178" s="571"/>
      <c r="F178" s="571"/>
      <c r="G178" s="572"/>
      <c r="H178" s="192"/>
      <c r="I178" s="193" t="s">
        <v>205</v>
      </c>
      <c r="J178" s="193" t="s">
        <v>205</v>
      </c>
      <c r="K178" s="193" t="s">
        <v>205</v>
      </c>
      <c r="L178" s="192"/>
      <c r="M178" s="192" t="s">
        <v>205</v>
      </c>
      <c r="N178" s="192" t="s">
        <v>205</v>
      </c>
      <c r="O178" s="192" t="s">
        <v>205</v>
      </c>
      <c r="P178" s="192" t="s">
        <v>205</v>
      </c>
      <c r="Q178" s="192" t="s">
        <v>205</v>
      </c>
      <c r="R178" s="230">
        <f t="shared" si="25"/>
        <v>0</v>
      </c>
      <c r="S178" s="230">
        <f t="shared" si="23"/>
        <v>0</v>
      </c>
      <c r="U178" s="232"/>
    </row>
    <row r="179" spans="1:21" ht="21.6" customHeight="1">
      <c r="A179" s="6">
        <f t="shared" si="24"/>
        <v>31</v>
      </c>
      <c r="B179" s="570"/>
      <c r="C179" s="571"/>
      <c r="D179" s="571"/>
      <c r="E179" s="571"/>
      <c r="F179" s="571"/>
      <c r="G179" s="572"/>
      <c r="H179" s="192"/>
      <c r="I179" s="193" t="s">
        <v>205</v>
      </c>
      <c r="J179" s="193" t="s">
        <v>205</v>
      </c>
      <c r="K179" s="193" t="s">
        <v>205</v>
      </c>
      <c r="L179" s="192"/>
      <c r="M179" s="192" t="s">
        <v>205</v>
      </c>
      <c r="N179" s="192" t="s">
        <v>205</v>
      </c>
      <c r="O179" s="192" t="s">
        <v>205</v>
      </c>
      <c r="P179" s="192" t="s">
        <v>205</v>
      </c>
      <c r="Q179" s="192" t="s">
        <v>205</v>
      </c>
      <c r="R179" s="230">
        <f t="shared" si="25"/>
        <v>0</v>
      </c>
      <c r="S179" s="230">
        <f t="shared" si="23"/>
        <v>0</v>
      </c>
      <c r="U179" s="232"/>
    </row>
    <row r="180" spans="1:21" ht="21.6" customHeight="1">
      <c r="A180" s="6">
        <f t="shared" si="24"/>
        <v>32</v>
      </c>
      <c r="B180" s="570"/>
      <c r="C180" s="571"/>
      <c r="D180" s="571"/>
      <c r="E180" s="571"/>
      <c r="F180" s="571"/>
      <c r="G180" s="572"/>
      <c r="H180" s="192"/>
      <c r="I180" s="193" t="s">
        <v>205</v>
      </c>
      <c r="J180" s="193" t="s">
        <v>205</v>
      </c>
      <c r="K180" s="193" t="s">
        <v>205</v>
      </c>
      <c r="L180" s="192"/>
      <c r="M180" s="192" t="s">
        <v>205</v>
      </c>
      <c r="N180" s="192" t="s">
        <v>205</v>
      </c>
      <c r="O180" s="192" t="s">
        <v>205</v>
      </c>
      <c r="P180" s="192" t="s">
        <v>205</v>
      </c>
      <c r="Q180" s="192" t="s">
        <v>205</v>
      </c>
      <c r="R180" s="230">
        <f t="shared" si="25"/>
        <v>0</v>
      </c>
      <c r="S180" s="230">
        <f t="shared" si="23"/>
        <v>0</v>
      </c>
      <c r="U180" s="232"/>
    </row>
    <row r="181" spans="1:21" ht="21.6" customHeight="1">
      <c r="A181" s="6">
        <f t="shared" si="24"/>
        <v>33</v>
      </c>
      <c r="B181" s="570"/>
      <c r="C181" s="571"/>
      <c r="D181" s="571"/>
      <c r="E181" s="571"/>
      <c r="F181" s="571"/>
      <c r="G181" s="572"/>
      <c r="H181" s="192"/>
      <c r="I181" s="193" t="s">
        <v>205</v>
      </c>
      <c r="J181" s="193" t="s">
        <v>205</v>
      </c>
      <c r="K181" s="193" t="s">
        <v>205</v>
      </c>
      <c r="L181" s="192"/>
      <c r="M181" s="192" t="s">
        <v>205</v>
      </c>
      <c r="N181" s="192" t="s">
        <v>205</v>
      </c>
      <c r="O181" s="192" t="s">
        <v>205</v>
      </c>
      <c r="P181" s="192" t="s">
        <v>205</v>
      </c>
      <c r="Q181" s="192" t="s">
        <v>205</v>
      </c>
      <c r="R181" s="230">
        <f t="shared" si="25"/>
        <v>0</v>
      </c>
      <c r="S181" s="230">
        <f t="shared" si="23"/>
        <v>0</v>
      </c>
      <c r="U181" s="232"/>
    </row>
    <row r="182" spans="1:21" ht="21.6" customHeight="1">
      <c r="A182" s="6">
        <f t="shared" si="24"/>
        <v>34</v>
      </c>
      <c r="B182" s="570"/>
      <c r="C182" s="571"/>
      <c r="D182" s="571"/>
      <c r="E182" s="571"/>
      <c r="F182" s="571"/>
      <c r="G182" s="572"/>
      <c r="H182" s="192"/>
      <c r="I182" s="193" t="s">
        <v>205</v>
      </c>
      <c r="J182" s="193" t="s">
        <v>205</v>
      </c>
      <c r="K182" s="193" t="s">
        <v>205</v>
      </c>
      <c r="L182" s="192"/>
      <c r="M182" s="192" t="s">
        <v>205</v>
      </c>
      <c r="N182" s="192" t="s">
        <v>205</v>
      </c>
      <c r="O182" s="192" t="s">
        <v>205</v>
      </c>
      <c r="P182" s="192" t="s">
        <v>205</v>
      </c>
      <c r="Q182" s="192" t="s">
        <v>205</v>
      </c>
      <c r="R182" s="230">
        <f t="shared" si="25"/>
        <v>0</v>
      </c>
      <c r="S182" s="230">
        <f t="shared" si="23"/>
        <v>0</v>
      </c>
      <c r="U182" s="232"/>
    </row>
    <row r="183" spans="1:21" ht="21.6" customHeight="1">
      <c r="A183" s="6">
        <f t="shared" si="24"/>
        <v>35</v>
      </c>
      <c r="B183" s="570"/>
      <c r="C183" s="571"/>
      <c r="D183" s="571"/>
      <c r="E183" s="571"/>
      <c r="F183" s="571"/>
      <c r="G183" s="572"/>
      <c r="H183" s="192"/>
      <c r="I183" s="193" t="s">
        <v>205</v>
      </c>
      <c r="J183" s="193" t="s">
        <v>205</v>
      </c>
      <c r="K183" s="193" t="s">
        <v>205</v>
      </c>
      <c r="L183" s="192"/>
      <c r="M183" s="192" t="s">
        <v>205</v>
      </c>
      <c r="N183" s="192" t="s">
        <v>205</v>
      </c>
      <c r="O183" s="192" t="s">
        <v>205</v>
      </c>
      <c r="P183" s="192" t="s">
        <v>205</v>
      </c>
      <c r="Q183" s="192" t="s">
        <v>205</v>
      </c>
      <c r="R183" s="230">
        <f t="shared" si="25"/>
        <v>0</v>
      </c>
      <c r="S183" s="230">
        <f t="shared" si="23"/>
        <v>0</v>
      </c>
      <c r="U183" s="232"/>
    </row>
    <row r="184" spans="1:21" ht="21.6" customHeight="1">
      <c r="A184" s="6">
        <f t="shared" si="24"/>
        <v>36</v>
      </c>
      <c r="B184" s="570"/>
      <c r="C184" s="571"/>
      <c r="D184" s="571"/>
      <c r="E184" s="571"/>
      <c r="F184" s="571"/>
      <c r="G184" s="572"/>
      <c r="H184" s="192"/>
      <c r="I184" s="193" t="s">
        <v>205</v>
      </c>
      <c r="J184" s="193" t="s">
        <v>205</v>
      </c>
      <c r="K184" s="193" t="s">
        <v>205</v>
      </c>
      <c r="L184" s="192"/>
      <c r="M184" s="192" t="s">
        <v>205</v>
      </c>
      <c r="N184" s="192" t="s">
        <v>205</v>
      </c>
      <c r="O184" s="192" t="s">
        <v>205</v>
      </c>
      <c r="P184" s="192" t="s">
        <v>205</v>
      </c>
      <c r="Q184" s="192" t="s">
        <v>205</v>
      </c>
      <c r="R184" s="230">
        <f t="shared" si="25"/>
        <v>0</v>
      </c>
      <c r="S184" s="230">
        <f t="shared" si="23"/>
        <v>0</v>
      </c>
      <c r="U184" s="232"/>
    </row>
    <row r="185" spans="1:21" ht="21.6" customHeight="1">
      <c r="A185" s="6">
        <f t="shared" si="24"/>
        <v>37</v>
      </c>
      <c r="B185" s="570"/>
      <c r="C185" s="571"/>
      <c r="D185" s="571"/>
      <c r="E185" s="571"/>
      <c r="F185" s="571"/>
      <c r="G185" s="572"/>
      <c r="H185" s="192"/>
      <c r="I185" s="193" t="s">
        <v>205</v>
      </c>
      <c r="J185" s="193" t="s">
        <v>205</v>
      </c>
      <c r="K185" s="193" t="s">
        <v>205</v>
      </c>
      <c r="L185" s="192"/>
      <c r="M185" s="192" t="s">
        <v>205</v>
      </c>
      <c r="N185" s="192" t="s">
        <v>205</v>
      </c>
      <c r="O185" s="192" t="s">
        <v>205</v>
      </c>
      <c r="P185" s="192" t="s">
        <v>205</v>
      </c>
      <c r="Q185" s="192" t="s">
        <v>205</v>
      </c>
      <c r="R185" s="230">
        <f t="shared" si="25"/>
        <v>0</v>
      </c>
      <c r="S185" s="230">
        <f t="shared" si="23"/>
        <v>0</v>
      </c>
      <c r="U185" s="232"/>
    </row>
    <row r="186" spans="1:21" ht="21.6" customHeight="1">
      <c r="A186" s="6">
        <f t="shared" si="24"/>
        <v>38</v>
      </c>
      <c r="B186" s="570"/>
      <c r="C186" s="571"/>
      <c r="D186" s="571"/>
      <c r="E186" s="571"/>
      <c r="F186" s="571"/>
      <c r="G186" s="572"/>
      <c r="H186" s="192"/>
      <c r="I186" s="193" t="s">
        <v>205</v>
      </c>
      <c r="J186" s="193" t="s">
        <v>205</v>
      </c>
      <c r="K186" s="193" t="s">
        <v>205</v>
      </c>
      <c r="L186" s="192"/>
      <c r="M186" s="192" t="s">
        <v>205</v>
      </c>
      <c r="N186" s="192" t="s">
        <v>205</v>
      </c>
      <c r="O186" s="192" t="s">
        <v>205</v>
      </c>
      <c r="P186" s="192" t="s">
        <v>205</v>
      </c>
      <c r="Q186" s="192" t="s">
        <v>205</v>
      </c>
      <c r="R186" s="230">
        <f t="shared" si="25"/>
        <v>0</v>
      </c>
      <c r="S186" s="230">
        <f t="shared" si="23"/>
        <v>0</v>
      </c>
      <c r="U186" s="232"/>
    </row>
    <row r="187" spans="1:21" ht="21.6" customHeight="1">
      <c r="A187" s="6">
        <f t="shared" si="24"/>
        <v>39</v>
      </c>
      <c r="B187" s="570"/>
      <c r="C187" s="571"/>
      <c r="D187" s="571"/>
      <c r="E187" s="571"/>
      <c r="F187" s="571"/>
      <c r="G187" s="572"/>
      <c r="H187" s="192"/>
      <c r="I187" s="193" t="s">
        <v>205</v>
      </c>
      <c r="J187" s="193" t="s">
        <v>205</v>
      </c>
      <c r="K187" s="193" t="s">
        <v>205</v>
      </c>
      <c r="L187" s="192"/>
      <c r="M187" s="192" t="s">
        <v>205</v>
      </c>
      <c r="N187" s="192" t="s">
        <v>205</v>
      </c>
      <c r="O187" s="192" t="s">
        <v>205</v>
      </c>
      <c r="P187" s="192" t="s">
        <v>205</v>
      </c>
      <c r="Q187" s="192" t="s">
        <v>205</v>
      </c>
      <c r="R187" s="230">
        <f t="shared" si="25"/>
        <v>0</v>
      </c>
      <c r="S187" s="230">
        <f t="shared" si="23"/>
        <v>0</v>
      </c>
      <c r="T187" s="219"/>
      <c r="U187" s="232"/>
    </row>
    <row r="188" spans="1:21" ht="21.6" customHeight="1">
      <c r="A188" s="6">
        <f t="shared" si="24"/>
        <v>40</v>
      </c>
      <c r="B188" s="570"/>
      <c r="C188" s="571"/>
      <c r="D188" s="571"/>
      <c r="E188" s="571"/>
      <c r="F188" s="571"/>
      <c r="G188" s="572"/>
      <c r="H188" s="192"/>
      <c r="I188" s="193" t="s">
        <v>205</v>
      </c>
      <c r="J188" s="193" t="s">
        <v>205</v>
      </c>
      <c r="K188" s="193" t="s">
        <v>205</v>
      </c>
      <c r="L188" s="192"/>
      <c r="M188" s="192" t="s">
        <v>205</v>
      </c>
      <c r="N188" s="192" t="s">
        <v>205</v>
      </c>
      <c r="O188" s="192" t="s">
        <v>205</v>
      </c>
      <c r="P188" s="192" t="s">
        <v>205</v>
      </c>
      <c r="Q188" s="192" t="s">
        <v>205</v>
      </c>
      <c r="R188" s="230">
        <f t="shared" si="25"/>
        <v>0</v>
      </c>
      <c r="S188" s="230">
        <f t="shared" si="23"/>
        <v>0</v>
      </c>
      <c r="T188" s="219"/>
      <c r="U188" s="232"/>
    </row>
    <row r="189" spans="1:21" ht="21.6" customHeight="1">
      <c r="A189" s="188"/>
      <c r="B189" s="564" t="s">
        <v>253</v>
      </c>
      <c r="C189" s="564"/>
      <c r="D189" s="564"/>
      <c r="E189" s="564"/>
      <c r="F189" s="564"/>
      <c r="G189" s="564"/>
      <c r="H189" s="230" t="s">
        <v>254</v>
      </c>
      <c r="I189" s="230">
        <f>+COUNTIF(I149:I188,"☑")</f>
        <v>0</v>
      </c>
      <c r="J189" s="230">
        <f t="shared" ref="J189" si="26">+COUNTIF(J149:J188,"☑")</f>
        <v>0</v>
      </c>
      <c r="K189" s="230">
        <f t="shared" ref="K189" si="27">+COUNTIF(K149:K188,"☑")</f>
        <v>0</v>
      </c>
      <c r="L189" s="238" t="s">
        <v>254</v>
      </c>
      <c r="M189" s="230">
        <f t="shared" ref="M189" si="28">+COUNTIF(M149:M188,"☑")</f>
        <v>0</v>
      </c>
      <c r="N189" s="230">
        <f t="shared" ref="N189" si="29">+COUNTIF(N149:N188,"☑")</f>
        <v>0</v>
      </c>
      <c r="O189" s="230">
        <f t="shared" ref="O189" si="30">+COUNTIF(O149:O188,"☑")</f>
        <v>0</v>
      </c>
      <c r="P189" s="230">
        <f t="shared" ref="P189" si="31">+COUNTIF(P149:P188,"☑")</f>
        <v>0</v>
      </c>
      <c r="Q189" s="230">
        <f t="shared" ref="Q189" si="32">+COUNTIF(Q149:Q188,"☑")</f>
        <v>0</v>
      </c>
      <c r="R189" s="230">
        <f>SUM(R149:R188)</f>
        <v>0</v>
      </c>
      <c r="S189" s="230">
        <f>SUM(S149:S188)</f>
        <v>0</v>
      </c>
      <c r="T189" s="219"/>
      <c r="U189" s="232"/>
    </row>
    <row r="190" spans="1:21" ht="21.6" customHeight="1">
      <c r="A190" s="585" t="s">
        <v>262</v>
      </c>
      <c r="B190" s="585"/>
      <c r="C190" s="585"/>
      <c r="D190" s="585"/>
      <c r="E190" s="585"/>
      <c r="F190" s="585"/>
      <c r="G190" s="585"/>
      <c r="H190" s="585"/>
      <c r="I190" s="585"/>
      <c r="J190" s="585"/>
      <c r="K190" s="585"/>
      <c r="L190" s="585"/>
      <c r="M190" s="585"/>
      <c r="N190" s="585"/>
      <c r="O190" s="585"/>
      <c r="P190" s="585"/>
      <c r="Q190" s="585"/>
      <c r="R190" s="585"/>
      <c r="S190" s="585"/>
      <c r="T190" s="219"/>
      <c r="U190" s="232"/>
    </row>
    <row r="191" spans="1:21" ht="21.6" customHeight="1">
      <c r="A191" s="377" t="s">
        <v>410</v>
      </c>
      <c r="B191" s="378"/>
      <c r="C191" s="378"/>
      <c r="D191" s="378"/>
      <c r="E191" s="378"/>
      <c r="F191" s="378"/>
      <c r="G191" s="379"/>
      <c r="H191" s="586" t="str">
        <f>H$12</f>
        <v>波戸小学校</v>
      </c>
      <c r="I191" s="587"/>
      <c r="J191" s="587"/>
      <c r="K191" s="587"/>
      <c r="L191" s="587"/>
      <c r="M191" s="587"/>
      <c r="N191" s="587"/>
      <c r="O191" s="587"/>
      <c r="P191" s="587"/>
      <c r="Q191" s="587"/>
      <c r="R191" s="587"/>
      <c r="S191" s="588"/>
      <c r="T191" s="219"/>
      <c r="U191" s="232"/>
    </row>
    <row r="192" spans="1:21" ht="21.6" customHeight="1">
      <c r="A192" s="377" t="s">
        <v>411</v>
      </c>
      <c r="B192" s="378"/>
      <c r="C192" s="378"/>
      <c r="D192" s="378"/>
      <c r="E192" s="378"/>
      <c r="F192" s="378"/>
      <c r="G192" s="379"/>
      <c r="H192" s="586" t="str">
        <f>H$13</f>
        <v>令和８年４月1日（水）～　４月２日（木）1泊2日</v>
      </c>
      <c r="I192" s="587"/>
      <c r="J192" s="587"/>
      <c r="K192" s="587"/>
      <c r="L192" s="587"/>
      <c r="M192" s="587"/>
      <c r="N192" s="587"/>
      <c r="O192" s="587"/>
      <c r="P192" s="587"/>
      <c r="Q192" s="587"/>
      <c r="R192" s="587"/>
      <c r="S192" s="588"/>
      <c r="T192" s="219"/>
      <c r="U192" s="232"/>
    </row>
    <row r="193" spans="1:72" ht="21.6" customHeight="1">
      <c r="A193" s="573" t="s">
        <v>0</v>
      </c>
      <c r="B193" s="576" t="s">
        <v>1</v>
      </c>
      <c r="C193" s="576"/>
      <c r="D193" s="576"/>
      <c r="E193" s="576"/>
      <c r="F193" s="576"/>
      <c r="G193" s="577"/>
      <c r="H193" s="582" t="s">
        <v>26</v>
      </c>
      <c r="I193" s="582" t="s">
        <v>201</v>
      </c>
      <c r="J193" s="439" t="s">
        <v>2</v>
      </c>
      <c r="K193" s="440"/>
      <c r="L193" s="582" t="s">
        <v>200</v>
      </c>
      <c r="M193" s="377" t="s">
        <v>214</v>
      </c>
      <c r="N193" s="378"/>
      <c r="O193" s="378"/>
      <c r="P193" s="378"/>
      <c r="Q193" s="379"/>
      <c r="R193" s="589" t="s">
        <v>90</v>
      </c>
      <c r="S193" s="590"/>
      <c r="T193" s="219"/>
      <c r="U193" s="232"/>
      <c r="BP193" s="222"/>
      <c r="BQ193" s="222"/>
      <c r="BR193" s="222"/>
      <c r="BS193" s="222"/>
      <c r="BT193" s="222"/>
    </row>
    <row r="194" spans="1:72" ht="21.6" customHeight="1">
      <c r="A194" s="574"/>
      <c r="B194" s="578"/>
      <c r="C194" s="578"/>
      <c r="D194" s="578"/>
      <c r="E194" s="578"/>
      <c r="F194" s="578"/>
      <c r="G194" s="579"/>
      <c r="H194" s="583"/>
      <c r="I194" s="583"/>
      <c r="J194" s="573" t="s">
        <v>5</v>
      </c>
      <c r="K194" s="573" t="s">
        <v>6</v>
      </c>
      <c r="L194" s="583"/>
      <c r="M194" s="593">
        <f>M$16</f>
        <v>46113</v>
      </c>
      <c r="N194" s="594"/>
      <c r="O194" s="593">
        <f>O$16</f>
        <v>46114</v>
      </c>
      <c r="P194" s="594"/>
      <c r="Q194" s="235">
        <f>Q$16</f>
        <v>46115</v>
      </c>
      <c r="R194" s="591"/>
      <c r="S194" s="592"/>
      <c r="T194" s="219"/>
      <c r="U194" s="232"/>
    </row>
    <row r="195" spans="1:72" s="35" customFormat="1" ht="21.6" customHeight="1">
      <c r="A195" s="575"/>
      <c r="B195" s="580"/>
      <c r="C195" s="580"/>
      <c r="D195" s="580"/>
      <c r="E195" s="580"/>
      <c r="F195" s="580"/>
      <c r="G195" s="581"/>
      <c r="H195" s="584"/>
      <c r="I195" s="584"/>
      <c r="J195" s="575"/>
      <c r="K195" s="575"/>
      <c r="L195" s="584"/>
      <c r="M195" s="189" t="s">
        <v>207</v>
      </c>
      <c r="N195" s="6" t="s">
        <v>208</v>
      </c>
      <c r="O195" s="6" t="s">
        <v>207</v>
      </c>
      <c r="P195" s="6" t="s">
        <v>208</v>
      </c>
      <c r="Q195" s="6" t="s">
        <v>207</v>
      </c>
      <c r="R195" s="6" t="s">
        <v>207</v>
      </c>
      <c r="S195" s="6" t="s">
        <v>208</v>
      </c>
      <c r="T195" s="219"/>
      <c r="U195" s="232"/>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c r="AQ195" s="216"/>
      <c r="AR195" s="216"/>
      <c r="AS195" s="216"/>
      <c r="AT195" s="216"/>
      <c r="AU195" s="216"/>
      <c r="AV195" s="216"/>
      <c r="AW195" s="216"/>
      <c r="AX195" s="216"/>
      <c r="AY195" s="216"/>
      <c r="AZ195" s="216"/>
      <c r="BA195" s="216"/>
      <c r="BB195" s="216"/>
      <c r="BC195" s="216"/>
      <c r="BD195" s="216"/>
      <c r="BE195" s="216"/>
      <c r="BF195" s="216"/>
      <c r="BG195" s="216"/>
      <c r="BH195" s="216"/>
      <c r="BI195" s="216"/>
      <c r="BJ195" s="216"/>
      <c r="BK195" s="216"/>
      <c r="BL195" s="216"/>
      <c r="BM195" s="216"/>
      <c r="BN195" s="216"/>
      <c r="BO195" s="216"/>
      <c r="BP195" s="216"/>
      <c r="BQ195" s="216"/>
      <c r="BR195" s="216"/>
      <c r="BS195" s="216"/>
      <c r="BT195" s="216"/>
    </row>
    <row r="196" spans="1:72" s="222" customFormat="1" ht="21.6" customHeight="1">
      <c r="A196" s="6">
        <v>1</v>
      </c>
      <c r="B196" s="570"/>
      <c r="C196" s="571"/>
      <c r="D196" s="571"/>
      <c r="E196" s="571"/>
      <c r="F196" s="571"/>
      <c r="G196" s="572"/>
      <c r="H196" s="192"/>
      <c r="I196" s="193" t="s">
        <v>205</v>
      </c>
      <c r="J196" s="193" t="s">
        <v>205</v>
      </c>
      <c r="K196" s="193" t="s">
        <v>205</v>
      </c>
      <c r="L196" s="192"/>
      <c r="M196" s="192" t="s">
        <v>205</v>
      </c>
      <c r="N196" s="192" t="s">
        <v>205</v>
      </c>
      <c r="O196" s="192" t="s">
        <v>205</v>
      </c>
      <c r="P196" s="192" t="s">
        <v>205</v>
      </c>
      <c r="Q196" s="192" t="s">
        <v>205</v>
      </c>
      <c r="R196" s="230">
        <f>COUNTIF($M196,"☑") + COUNTIF($O196,"☑") + COUNTIF($Q196,"☑")</f>
        <v>0</v>
      </c>
      <c r="S196" s="230">
        <f>COUNTIF($N196,"☑") + COUNTIF($P196,"☑")</f>
        <v>0</v>
      </c>
      <c r="T196" s="219"/>
      <c r="U196" s="232"/>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c r="AQ196" s="216"/>
      <c r="AR196" s="216"/>
      <c r="AS196" s="216"/>
      <c r="AT196" s="216"/>
      <c r="AU196" s="216"/>
      <c r="AV196" s="216"/>
      <c r="AW196" s="216"/>
      <c r="AX196" s="216"/>
      <c r="AY196" s="216"/>
      <c r="AZ196" s="216"/>
      <c r="BA196" s="216"/>
      <c r="BB196" s="216"/>
      <c r="BC196" s="216"/>
      <c r="BD196" s="216"/>
      <c r="BE196" s="216"/>
      <c r="BF196" s="216"/>
      <c r="BG196" s="216"/>
      <c r="BH196" s="216"/>
      <c r="BI196" s="216"/>
      <c r="BJ196" s="216"/>
      <c r="BK196" s="216"/>
      <c r="BL196" s="216"/>
      <c r="BM196" s="216"/>
      <c r="BN196" s="216"/>
      <c r="BO196" s="216"/>
      <c r="BP196" s="216"/>
      <c r="BQ196" s="216"/>
      <c r="BR196" s="216"/>
      <c r="BS196" s="216"/>
      <c r="BT196" s="216"/>
    </row>
    <row r="197" spans="1:72" s="222" customFormat="1" ht="21.6" customHeight="1">
      <c r="A197" s="6">
        <f>A196+1</f>
        <v>2</v>
      </c>
      <c r="B197" s="570"/>
      <c r="C197" s="571"/>
      <c r="D197" s="571"/>
      <c r="E197" s="571"/>
      <c r="F197" s="571"/>
      <c r="G197" s="572"/>
      <c r="H197" s="192"/>
      <c r="I197" s="193" t="s">
        <v>205</v>
      </c>
      <c r="J197" s="193" t="s">
        <v>205</v>
      </c>
      <c r="K197" s="193" t="s">
        <v>205</v>
      </c>
      <c r="L197" s="192"/>
      <c r="M197" s="192" t="s">
        <v>205</v>
      </c>
      <c r="N197" s="192" t="s">
        <v>205</v>
      </c>
      <c r="O197" s="192" t="s">
        <v>205</v>
      </c>
      <c r="P197" s="192" t="s">
        <v>205</v>
      </c>
      <c r="Q197" s="192" t="s">
        <v>205</v>
      </c>
      <c r="R197" s="230">
        <f>COUNTIF($M197,"☑") + COUNTIF($O197,"☑") + COUNTIF($Q197,"☑")</f>
        <v>0</v>
      </c>
      <c r="S197" s="230">
        <f t="shared" ref="S197:S235" si="33">COUNTIF($N197,"☑") + COUNTIF($P197,"☑")</f>
        <v>0</v>
      </c>
      <c r="T197" s="214"/>
      <c r="U197" s="232"/>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c r="BI197" s="216"/>
      <c r="BJ197" s="216"/>
      <c r="BK197" s="216"/>
      <c r="BL197" s="216"/>
      <c r="BM197" s="216"/>
      <c r="BN197" s="216"/>
      <c r="BP197" s="216"/>
      <c r="BQ197" s="216"/>
      <c r="BR197" s="216"/>
      <c r="BS197" s="216"/>
      <c r="BT197" s="216"/>
    </row>
    <row r="198" spans="1:72" ht="21.6" customHeight="1">
      <c r="A198" s="6">
        <f t="shared" ref="A198:A235" si="34">A197+1</f>
        <v>3</v>
      </c>
      <c r="B198" s="570"/>
      <c r="C198" s="571"/>
      <c r="D198" s="571"/>
      <c r="E198" s="571"/>
      <c r="F198" s="571"/>
      <c r="G198" s="572"/>
      <c r="H198" s="192"/>
      <c r="I198" s="193" t="s">
        <v>205</v>
      </c>
      <c r="J198" s="193" t="s">
        <v>205</v>
      </c>
      <c r="K198" s="193" t="s">
        <v>205</v>
      </c>
      <c r="L198" s="192"/>
      <c r="M198" s="192" t="s">
        <v>205</v>
      </c>
      <c r="N198" s="192" t="s">
        <v>205</v>
      </c>
      <c r="O198" s="192" t="s">
        <v>205</v>
      </c>
      <c r="P198" s="192" t="s">
        <v>205</v>
      </c>
      <c r="Q198" s="192" t="s">
        <v>205</v>
      </c>
      <c r="R198" s="230">
        <f t="shared" ref="R198:R235" si="35">COUNTIF($M198,"☑") + COUNTIF($O198,"☑") + COUNTIF($Q198,"☑")</f>
        <v>0</v>
      </c>
      <c r="S198" s="230">
        <f t="shared" si="33"/>
        <v>0</v>
      </c>
      <c r="U198" s="232"/>
    </row>
    <row r="199" spans="1:72" ht="21.6" customHeight="1">
      <c r="A199" s="6">
        <f t="shared" si="34"/>
        <v>4</v>
      </c>
      <c r="B199" s="570"/>
      <c r="C199" s="571"/>
      <c r="D199" s="571"/>
      <c r="E199" s="571"/>
      <c r="F199" s="571"/>
      <c r="G199" s="572"/>
      <c r="H199" s="192"/>
      <c r="I199" s="193" t="s">
        <v>205</v>
      </c>
      <c r="J199" s="193" t="s">
        <v>205</v>
      </c>
      <c r="K199" s="193" t="s">
        <v>205</v>
      </c>
      <c r="L199" s="192"/>
      <c r="M199" s="192" t="s">
        <v>205</v>
      </c>
      <c r="N199" s="192" t="s">
        <v>205</v>
      </c>
      <c r="O199" s="192" t="s">
        <v>205</v>
      </c>
      <c r="P199" s="192" t="s">
        <v>205</v>
      </c>
      <c r="Q199" s="192" t="s">
        <v>205</v>
      </c>
      <c r="R199" s="230">
        <f t="shared" si="35"/>
        <v>0</v>
      </c>
      <c r="S199" s="230">
        <f t="shared" si="33"/>
        <v>0</v>
      </c>
      <c r="T199" s="236"/>
      <c r="U199" s="232"/>
    </row>
    <row r="200" spans="1:72" ht="21.6" customHeight="1">
      <c r="A200" s="6">
        <f t="shared" si="34"/>
        <v>5</v>
      </c>
      <c r="B200" s="570"/>
      <c r="C200" s="571"/>
      <c r="D200" s="571"/>
      <c r="E200" s="571"/>
      <c r="F200" s="571"/>
      <c r="G200" s="572"/>
      <c r="H200" s="192"/>
      <c r="I200" s="193" t="s">
        <v>205</v>
      </c>
      <c r="J200" s="193" t="s">
        <v>205</v>
      </c>
      <c r="K200" s="193" t="s">
        <v>205</v>
      </c>
      <c r="L200" s="192"/>
      <c r="M200" s="192" t="s">
        <v>205</v>
      </c>
      <c r="N200" s="192" t="s">
        <v>205</v>
      </c>
      <c r="O200" s="192" t="s">
        <v>205</v>
      </c>
      <c r="P200" s="192" t="s">
        <v>205</v>
      </c>
      <c r="Q200" s="192" t="s">
        <v>205</v>
      </c>
      <c r="R200" s="230">
        <f t="shared" si="35"/>
        <v>0</v>
      </c>
      <c r="S200" s="230">
        <f t="shared" si="33"/>
        <v>0</v>
      </c>
      <c r="T200" s="237"/>
      <c r="U200" s="232"/>
      <c r="V200" s="222"/>
    </row>
    <row r="201" spans="1:72" ht="21.6" customHeight="1">
      <c r="A201" s="6">
        <f t="shared" si="34"/>
        <v>6</v>
      </c>
      <c r="B201" s="570"/>
      <c r="C201" s="571"/>
      <c r="D201" s="571"/>
      <c r="E201" s="571"/>
      <c r="F201" s="571"/>
      <c r="G201" s="572"/>
      <c r="H201" s="192"/>
      <c r="I201" s="193" t="s">
        <v>205</v>
      </c>
      <c r="J201" s="193" t="s">
        <v>205</v>
      </c>
      <c r="K201" s="193" t="s">
        <v>205</v>
      </c>
      <c r="L201" s="192"/>
      <c r="M201" s="192" t="s">
        <v>205</v>
      </c>
      <c r="N201" s="192" t="s">
        <v>205</v>
      </c>
      <c r="O201" s="192" t="s">
        <v>205</v>
      </c>
      <c r="P201" s="192" t="s">
        <v>205</v>
      </c>
      <c r="Q201" s="192" t="s">
        <v>205</v>
      </c>
      <c r="R201" s="230">
        <f t="shared" si="35"/>
        <v>0</v>
      </c>
      <c r="S201" s="230">
        <f>COUNTIF($N201,"☑") + COUNTIF($P201,"☑")</f>
        <v>0</v>
      </c>
      <c r="T201" s="237"/>
      <c r="U201" s="232"/>
      <c r="V201" s="222"/>
    </row>
    <row r="202" spans="1:72" ht="21.6" customHeight="1">
      <c r="A202" s="6">
        <f t="shared" si="34"/>
        <v>7</v>
      </c>
      <c r="B202" s="570"/>
      <c r="C202" s="571"/>
      <c r="D202" s="571"/>
      <c r="E202" s="571"/>
      <c r="F202" s="571"/>
      <c r="G202" s="572"/>
      <c r="H202" s="192"/>
      <c r="I202" s="193" t="s">
        <v>205</v>
      </c>
      <c r="J202" s="193" t="s">
        <v>205</v>
      </c>
      <c r="K202" s="193" t="s">
        <v>205</v>
      </c>
      <c r="L202" s="192"/>
      <c r="M202" s="192" t="s">
        <v>205</v>
      </c>
      <c r="N202" s="192" t="s">
        <v>205</v>
      </c>
      <c r="O202" s="192" t="s">
        <v>205</v>
      </c>
      <c r="P202" s="192" t="s">
        <v>205</v>
      </c>
      <c r="Q202" s="192" t="s">
        <v>205</v>
      </c>
      <c r="R202" s="230">
        <f t="shared" si="35"/>
        <v>0</v>
      </c>
      <c r="S202" s="230">
        <f t="shared" si="33"/>
        <v>0</v>
      </c>
      <c r="U202" s="232"/>
    </row>
    <row r="203" spans="1:72" ht="21.6" customHeight="1">
      <c r="A203" s="6">
        <f t="shared" si="34"/>
        <v>8</v>
      </c>
      <c r="B203" s="570"/>
      <c r="C203" s="571"/>
      <c r="D203" s="571"/>
      <c r="E203" s="571"/>
      <c r="F203" s="571"/>
      <c r="G203" s="572"/>
      <c r="H203" s="192"/>
      <c r="I203" s="193" t="s">
        <v>205</v>
      </c>
      <c r="J203" s="193" t="s">
        <v>205</v>
      </c>
      <c r="K203" s="193" t="s">
        <v>205</v>
      </c>
      <c r="L203" s="192"/>
      <c r="M203" s="192" t="s">
        <v>205</v>
      </c>
      <c r="N203" s="192" t="s">
        <v>205</v>
      </c>
      <c r="O203" s="192" t="s">
        <v>205</v>
      </c>
      <c r="P203" s="192" t="s">
        <v>205</v>
      </c>
      <c r="Q203" s="192" t="s">
        <v>205</v>
      </c>
      <c r="R203" s="230">
        <f t="shared" si="35"/>
        <v>0</v>
      </c>
      <c r="S203" s="230">
        <f t="shared" si="33"/>
        <v>0</v>
      </c>
      <c r="U203" s="232"/>
    </row>
    <row r="204" spans="1:72" ht="21.6" customHeight="1">
      <c r="A204" s="6">
        <f t="shared" si="34"/>
        <v>9</v>
      </c>
      <c r="B204" s="570"/>
      <c r="C204" s="571"/>
      <c r="D204" s="571"/>
      <c r="E204" s="571"/>
      <c r="F204" s="571"/>
      <c r="G204" s="572"/>
      <c r="H204" s="192"/>
      <c r="I204" s="193" t="s">
        <v>205</v>
      </c>
      <c r="J204" s="193" t="s">
        <v>205</v>
      </c>
      <c r="K204" s="193" t="s">
        <v>205</v>
      </c>
      <c r="L204" s="192"/>
      <c r="M204" s="192" t="s">
        <v>205</v>
      </c>
      <c r="N204" s="192" t="s">
        <v>205</v>
      </c>
      <c r="O204" s="192" t="s">
        <v>205</v>
      </c>
      <c r="P204" s="192" t="s">
        <v>205</v>
      </c>
      <c r="Q204" s="192" t="s">
        <v>205</v>
      </c>
      <c r="R204" s="230">
        <f t="shared" si="35"/>
        <v>0</v>
      </c>
      <c r="S204" s="230">
        <f t="shared" si="33"/>
        <v>0</v>
      </c>
      <c r="T204" s="219"/>
      <c r="U204" s="232"/>
    </row>
    <row r="205" spans="1:72" ht="21.6" customHeight="1">
      <c r="A205" s="6">
        <f t="shared" si="34"/>
        <v>10</v>
      </c>
      <c r="B205" s="570"/>
      <c r="C205" s="571"/>
      <c r="D205" s="571"/>
      <c r="E205" s="571"/>
      <c r="F205" s="571"/>
      <c r="G205" s="572"/>
      <c r="H205" s="192"/>
      <c r="I205" s="193" t="s">
        <v>205</v>
      </c>
      <c r="J205" s="193" t="s">
        <v>205</v>
      </c>
      <c r="K205" s="193" t="s">
        <v>205</v>
      </c>
      <c r="L205" s="192"/>
      <c r="M205" s="192" t="s">
        <v>205</v>
      </c>
      <c r="N205" s="192" t="s">
        <v>205</v>
      </c>
      <c r="O205" s="192" t="s">
        <v>205</v>
      </c>
      <c r="P205" s="192" t="s">
        <v>205</v>
      </c>
      <c r="Q205" s="192" t="s">
        <v>205</v>
      </c>
      <c r="R205" s="230">
        <f t="shared" si="35"/>
        <v>0</v>
      </c>
      <c r="S205" s="230">
        <f t="shared" si="33"/>
        <v>0</v>
      </c>
      <c r="T205" s="219"/>
      <c r="U205" s="232"/>
    </row>
    <row r="206" spans="1:72" ht="21.6" customHeight="1">
      <c r="A206" s="6">
        <f t="shared" si="34"/>
        <v>11</v>
      </c>
      <c r="B206" s="570"/>
      <c r="C206" s="571"/>
      <c r="D206" s="571"/>
      <c r="E206" s="571"/>
      <c r="F206" s="571"/>
      <c r="G206" s="572"/>
      <c r="H206" s="192"/>
      <c r="I206" s="193" t="s">
        <v>205</v>
      </c>
      <c r="J206" s="193" t="s">
        <v>205</v>
      </c>
      <c r="K206" s="193" t="s">
        <v>205</v>
      </c>
      <c r="L206" s="192"/>
      <c r="M206" s="192" t="s">
        <v>205</v>
      </c>
      <c r="N206" s="192" t="s">
        <v>205</v>
      </c>
      <c r="O206" s="192" t="s">
        <v>205</v>
      </c>
      <c r="P206" s="192" t="s">
        <v>205</v>
      </c>
      <c r="Q206" s="192" t="s">
        <v>205</v>
      </c>
      <c r="R206" s="230">
        <f t="shared" si="35"/>
        <v>0</v>
      </c>
      <c r="S206" s="230">
        <f t="shared" si="33"/>
        <v>0</v>
      </c>
      <c r="U206" s="232"/>
    </row>
    <row r="207" spans="1:72" ht="21.6" customHeight="1">
      <c r="A207" s="6">
        <f t="shared" si="34"/>
        <v>12</v>
      </c>
      <c r="B207" s="570"/>
      <c r="C207" s="571"/>
      <c r="D207" s="571"/>
      <c r="E207" s="571"/>
      <c r="F207" s="571"/>
      <c r="G207" s="572"/>
      <c r="H207" s="192"/>
      <c r="I207" s="193" t="s">
        <v>205</v>
      </c>
      <c r="J207" s="193" t="s">
        <v>205</v>
      </c>
      <c r="K207" s="193" t="s">
        <v>205</v>
      </c>
      <c r="L207" s="192"/>
      <c r="M207" s="192" t="s">
        <v>205</v>
      </c>
      <c r="N207" s="192" t="s">
        <v>205</v>
      </c>
      <c r="O207" s="192" t="s">
        <v>205</v>
      </c>
      <c r="P207" s="192" t="s">
        <v>205</v>
      </c>
      <c r="Q207" s="192" t="s">
        <v>205</v>
      </c>
      <c r="R207" s="230">
        <f t="shared" si="35"/>
        <v>0</v>
      </c>
      <c r="S207" s="230">
        <f t="shared" si="33"/>
        <v>0</v>
      </c>
      <c r="U207" s="232"/>
    </row>
    <row r="208" spans="1:72" ht="21.6" customHeight="1">
      <c r="A208" s="6">
        <f t="shared" si="34"/>
        <v>13</v>
      </c>
      <c r="B208" s="570"/>
      <c r="C208" s="571"/>
      <c r="D208" s="571"/>
      <c r="E208" s="571"/>
      <c r="F208" s="571"/>
      <c r="G208" s="572"/>
      <c r="H208" s="192"/>
      <c r="I208" s="193" t="s">
        <v>205</v>
      </c>
      <c r="J208" s="193" t="s">
        <v>205</v>
      </c>
      <c r="K208" s="193" t="s">
        <v>205</v>
      </c>
      <c r="L208" s="192"/>
      <c r="M208" s="192" t="s">
        <v>205</v>
      </c>
      <c r="N208" s="192" t="s">
        <v>205</v>
      </c>
      <c r="O208" s="192" t="s">
        <v>205</v>
      </c>
      <c r="P208" s="192" t="s">
        <v>205</v>
      </c>
      <c r="Q208" s="192" t="s">
        <v>205</v>
      </c>
      <c r="R208" s="230">
        <f t="shared" si="35"/>
        <v>0</v>
      </c>
      <c r="S208" s="230">
        <f t="shared" si="33"/>
        <v>0</v>
      </c>
      <c r="U208" s="232"/>
    </row>
    <row r="209" spans="1:21" ht="21.6" customHeight="1">
      <c r="A209" s="6">
        <f t="shared" si="34"/>
        <v>14</v>
      </c>
      <c r="B209" s="570"/>
      <c r="C209" s="571"/>
      <c r="D209" s="571"/>
      <c r="E209" s="571"/>
      <c r="F209" s="571"/>
      <c r="G209" s="572"/>
      <c r="H209" s="192"/>
      <c r="I209" s="193" t="s">
        <v>205</v>
      </c>
      <c r="J209" s="193" t="s">
        <v>205</v>
      </c>
      <c r="K209" s="193" t="s">
        <v>205</v>
      </c>
      <c r="L209" s="192"/>
      <c r="M209" s="192" t="s">
        <v>205</v>
      </c>
      <c r="N209" s="192" t="s">
        <v>205</v>
      </c>
      <c r="O209" s="192" t="s">
        <v>205</v>
      </c>
      <c r="P209" s="192" t="s">
        <v>205</v>
      </c>
      <c r="Q209" s="192" t="s">
        <v>205</v>
      </c>
      <c r="R209" s="230">
        <f t="shared" si="35"/>
        <v>0</v>
      </c>
      <c r="S209" s="230">
        <f t="shared" si="33"/>
        <v>0</v>
      </c>
      <c r="U209" s="232"/>
    </row>
    <row r="210" spans="1:21" ht="21.6" customHeight="1">
      <c r="A210" s="6">
        <f t="shared" si="34"/>
        <v>15</v>
      </c>
      <c r="B210" s="570"/>
      <c r="C210" s="571"/>
      <c r="D210" s="571"/>
      <c r="E210" s="571"/>
      <c r="F210" s="571"/>
      <c r="G210" s="572"/>
      <c r="H210" s="192"/>
      <c r="I210" s="193" t="s">
        <v>205</v>
      </c>
      <c r="J210" s="193" t="s">
        <v>205</v>
      </c>
      <c r="K210" s="193" t="s">
        <v>205</v>
      </c>
      <c r="L210" s="192"/>
      <c r="M210" s="192" t="s">
        <v>205</v>
      </c>
      <c r="N210" s="192" t="s">
        <v>205</v>
      </c>
      <c r="O210" s="192" t="s">
        <v>205</v>
      </c>
      <c r="P210" s="192" t="s">
        <v>205</v>
      </c>
      <c r="Q210" s="192" t="s">
        <v>205</v>
      </c>
      <c r="R210" s="230">
        <f t="shared" si="35"/>
        <v>0</v>
      </c>
      <c r="S210" s="230">
        <f t="shared" si="33"/>
        <v>0</v>
      </c>
      <c r="U210" s="232"/>
    </row>
    <row r="211" spans="1:21" ht="21.6" customHeight="1">
      <c r="A211" s="6">
        <f t="shared" si="34"/>
        <v>16</v>
      </c>
      <c r="B211" s="570"/>
      <c r="C211" s="571"/>
      <c r="D211" s="571"/>
      <c r="E211" s="571"/>
      <c r="F211" s="571"/>
      <c r="G211" s="572"/>
      <c r="H211" s="192"/>
      <c r="I211" s="193" t="s">
        <v>205</v>
      </c>
      <c r="J211" s="193" t="s">
        <v>205</v>
      </c>
      <c r="K211" s="193" t="s">
        <v>205</v>
      </c>
      <c r="L211" s="192"/>
      <c r="M211" s="192" t="s">
        <v>205</v>
      </c>
      <c r="N211" s="192" t="s">
        <v>205</v>
      </c>
      <c r="O211" s="192" t="s">
        <v>205</v>
      </c>
      <c r="P211" s="192" t="s">
        <v>205</v>
      </c>
      <c r="Q211" s="192" t="s">
        <v>205</v>
      </c>
      <c r="R211" s="230">
        <f t="shared" si="35"/>
        <v>0</v>
      </c>
      <c r="S211" s="230">
        <f t="shared" si="33"/>
        <v>0</v>
      </c>
      <c r="U211" s="232"/>
    </row>
    <row r="212" spans="1:21" ht="21.6" customHeight="1">
      <c r="A212" s="6">
        <f t="shared" si="34"/>
        <v>17</v>
      </c>
      <c r="B212" s="570"/>
      <c r="C212" s="571"/>
      <c r="D212" s="571"/>
      <c r="E212" s="571"/>
      <c r="F212" s="571"/>
      <c r="G212" s="572"/>
      <c r="H212" s="192"/>
      <c r="I212" s="193" t="s">
        <v>205</v>
      </c>
      <c r="J212" s="193" t="s">
        <v>205</v>
      </c>
      <c r="K212" s="193" t="s">
        <v>205</v>
      </c>
      <c r="L212" s="192"/>
      <c r="M212" s="192" t="s">
        <v>205</v>
      </c>
      <c r="N212" s="192" t="s">
        <v>205</v>
      </c>
      <c r="O212" s="192" t="s">
        <v>205</v>
      </c>
      <c r="P212" s="192" t="s">
        <v>205</v>
      </c>
      <c r="Q212" s="192" t="s">
        <v>205</v>
      </c>
      <c r="R212" s="230">
        <f t="shared" si="35"/>
        <v>0</v>
      </c>
      <c r="S212" s="230">
        <f t="shared" si="33"/>
        <v>0</v>
      </c>
      <c r="U212" s="232"/>
    </row>
    <row r="213" spans="1:21" ht="21.6" customHeight="1">
      <c r="A213" s="6">
        <f t="shared" si="34"/>
        <v>18</v>
      </c>
      <c r="B213" s="570"/>
      <c r="C213" s="571"/>
      <c r="D213" s="571"/>
      <c r="E213" s="571"/>
      <c r="F213" s="571"/>
      <c r="G213" s="572"/>
      <c r="H213" s="192"/>
      <c r="I213" s="193" t="s">
        <v>205</v>
      </c>
      <c r="J213" s="193" t="s">
        <v>205</v>
      </c>
      <c r="K213" s="193" t="s">
        <v>205</v>
      </c>
      <c r="L213" s="192"/>
      <c r="M213" s="192" t="s">
        <v>205</v>
      </c>
      <c r="N213" s="192" t="s">
        <v>205</v>
      </c>
      <c r="O213" s="192" t="s">
        <v>205</v>
      </c>
      <c r="P213" s="192" t="s">
        <v>205</v>
      </c>
      <c r="Q213" s="192" t="s">
        <v>205</v>
      </c>
      <c r="R213" s="230">
        <f t="shared" si="35"/>
        <v>0</v>
      </c>
      <c r="S213" s="230">
        <f t="shared" si="33"/>
        <v>0</v>
      </c>
      <c r="U213" s="232"/>
    </row>
    <row r="214" spans="1:21" ht="21.6" customHeight="1">
      <c r="A214" s="6">
        <f t="shared" si="34"/>
        <v>19</v>
      </c>
      <c r="B214" s="570"/>
      <c r="C214" s="571"/>
      <c r="D214" s="571"/>
      <c r="E214" s="571"/>
      <c r="F214" s="571"/>
      <c r="G214" s="572"/>
      <c r="H214" s="192"/>
      <c r="I214" s="193" t="s">
        <v>205</v>
      </c>
      <c r="J214" s="193" t="s">
        <v>205</v>
      </c>
      <c r="K214" s="193" t="s">
        <v>205</v>
      </c>
      <c r="L214" s="192"/>
      <c r="M214" s="192" t="s">
        <v>205</v>
      </c>
      <c r="N214" s="192" t="s">
        <v>205</v>
      </c>
      <c r="O214" s="192" t="s">
        <v>205</v>
      </c>
      <c r="P214" s="192" t="s">
        <v>205</v>
      </c>
      <c r="Q214" s="192" t="s">
        <v>205</v>
      </c>
      <c r="R214" s="230">
        <f t="shared" si="35"/>
        <v>0</v>
      </c>
      <c r="S214" s="230">
        <f t="shared" si="33"/>
        <v>0</v>
      </c>
      <c r="U214" s="232"/>
    </row>
    <row r="215" spans="1:21" ht="21.6" customHeight="1">
      <c r="A215" s="6">
        <f t="shared" si="34"/>
        <v>20</v>
      </c>
      <c r="B215" s="570"/>
      <c r="C215" s="571"/>
      <c r="D215" s="571"/>
      <c r="E215" s="571"/>
      <c r="F215" s="571"/>
      <c r="G215" s="572"/>
      <c r="H215" s="192"/>
      <c r="I215" s="193" t="s">
        <v>205</v>
      </c>
      <c r="J215" s="193" t="s">
        <v>205</v>
      </c>
      <c r="K215" s="193" t="s">
        <v>205</v>
      </c>
      <c r="L215" s="192"/>
      <c r="M215" s="192" t="s">
        <v>205</v>
      </c>
      <c r="N215" s="192" t="s">
        <v>205</v>
      </c>
      <c r="O215" s="192" t="s">
        <v>205</v>
      </c>
      <c r="P215" s="192" t="s">
        <v>205</v>
      </c>
      <c r="Q215" s="192" t="s">
        <v>205</v>
      </c>
      <c r="R215" s="230">
        <f t="shared" si="35"/>
        <v>0</v>
      </c>
      <c r="S215" s="230">
        <f t="shared" si="33"/>
        <v>0</v>
      </c>
      <c r="U215" s="232"/>
    </row>
    <row r="216" spans="1:21" ht="21.6" customHeight="1">
      <c r="A216" s="6">
        <f t="shared" si="34"/>
        <v>21</v>
      </c>
      <c r="B216" s="570"/>
      <c r="C216" s="571"/>
      <c r="D216" s="571"/>
      <c r="E216" s="571"/>
      <c r="F216" s="571"/>
      <c r="G216" s="572"/>
      <c r="H216" s="192"/>
      <c r="I216" s="193" t="s">
        <v>205</v>
      </c>
      <c r="J216" s="193" t="s">
        <v>205</v>
      </c>
      <c r="K216" s="193" t="s">
        <v>205</v>
      </c>
      <c r="L216" s="192"/>
      <c r="M216" s="192" t="s">
        <v>205</v>
      </c>
      <c r="N216" s="192" t="s">
        <v>205</v>
      </c>
      <c r="O216" s="192" t="s">
        <v>205</v>
      </c>
      <c r="P216" s="192" t="s">
        <v>205</v>
      </c>
      <c r="Q216" s="192" t="s">
        <v>205</v>
      </c>
      <c r="R216" s="230">
        <f t="shared" si="35"/>
        <v>0</v>
      </c>
      <c r="S216" s="230">
        <f t="shared" si="33"/>
        <v>0</v>
      </c>
      <c r="U216" s="232"/>
    </row>
    <row r="217" spans="1:21" ht="21.6" customHeight="1">
      <c r="A217" s="6">
        <f t="shared" si="34"/>
        <v>22</v>
      </c>
      <c r="B217" s="570"/>
      <c r="C217" s="571"/>
      <c r="D217" s="571"/>
      <c r="E217" s="571"/>
      <c r="F217" s="571"/>
      <c r="G217" s="572"/>
      <c r="H217" s="192"/>
      <c r="I217" s="193" t="s">
        <v>205</v>
      </c>
      <c r="J217" s="193" t="s">
        <v>205</v>
      </c>
      <c r="K217" s="193" t="s">
        <v>205</v>
      </c>
      <c r="L217" s="192"/>
      <c r="M217" s="192" t="s">
        <v>205</v>
      </c>
      <c r="N217" s="192" t="s">
        <v>205</v>
      </c>
      <c r="O217" s="192" t="s">
        <v>205</v>
      </c>
      <c r="P217" s="192" t="s">
        <v>205</v>
      </c>
      <c r="Q217" s="192" t="s">
        <v>205</v>
      </c>
      <c r="R217" s="230">
        <f t="shared" si="35"/>
        <v>0</v>
      </c>
      <c r="S217" s="230">
        <f t="shared" si="33"/>
        <v>0</v>
      </c>
      <c r="U217" s="232"/>
    </row>
    <row r="218" spans="1:21" ht="21.6" customHeight="1">
      <c r="A218" s="6">
        <f t="shared" si="34"/>
        <v>23</v>
      </c>
      <c r="B218" s="570"/>
      <c r="C218" s="571"/>
      <c r="D218" s="571"/>
      <c r="E218" s="571"/>
      <c r="F218" s="571"/>
      <c r="G218" s="572"/>
      <c r="H218" s="192"/>
      <c r="I218" s="193" t="s">
        <v>205</v>
      </c>
      <c r="J218" s="193" t="s">
        <v>205</v>
      </c>
      <c r="K218" s="193" t="s">
        <v>205</v>
      </c>
      <c r="L218" s="192"/>
      <c r="M218" s="192" t="s">
        <v>205</v>
      </c>
      <c r="N218" s="192" t="s">
        <v>205</v>
      </c>
      <c r="O218" s="192" t="s">
        <v>205</v>
      </c>
      <c r="P218" s="192" t="s">
        <v>205</v>
      </c>
      <c r="Q218" s="192" t="s">
        <v>205</v>
      </c>
      <c r="R218" s="230">
        <f t="shared" si="35"/>
        <v>0</v>
      </c>
      <c r="S218" s="230">
        <f t="shared" si="33"/>
        <v>0</v>
      </c>
      <c r="U218" s="232"/>
    </row>
    <row r="219" spans="1:21" ht="21.6" customHeight="1">
      <c r="A219" s="6">
        <f t="shared" si="34"/>
        <v>24</v>
      </c>
      <c r="B219" s="570"/>
      <c r="C219" s="571"/>
      <c r="D219" s="571"/>
      <c r="E219" s="571"/>
      <c r="F219" s="571"/>
      <c r="G219" s="572"/>
      <c r="H219" s="192"/>
      <c r="I219" s="193" t="s">
        <v>205</v>
      </c>
      <c r="J219" s="193" t="s">
        <v>205</v>
      </c>
      <c r="K219" s="193" t="s">
        <v>205</v>
      </c>
      <c r="L219" s="192"/>
      <c r="M219" s="192" t="s">
        <v>205</v>
      </c>
      <c r="N219" s="192" t="s">
        <v>205</v>
      </c>
      <c r="O219" s="192" t="s">
        <v>205</v>
      </c>
      <c r="P219" s="192" t="s">
        <v>205</v>
      </c>
      <c r="Q219" s="192" t="s">
        <v>205</v>
      </c>
      <c r="R219" s="230">
        <f t="shared" si="35"/>
        <v>0</v>
      </c>
      <c r="S219" s="230">
        <f t="shared" si="33"/>
        <v>0</v>
      </c>
      <c r="U219" s="232"/>
    </row>
    <row r="220" spans="1:21" ht="21.6" customHeight="1">
      <c r="A220" s="6">
        <f t="shared" si="34"/>
        <v>25</v>
      </c>
      <c r="B220" s="570"/>
      <c r="C220" s="571"/>
      <c r="D220" s="571"/>
      <c r="E220" s="571"/>
      <c r="F220" s="571"/>
      <c r="G220" s="572"/>
      <c r="H220" s="192"/>
      <c r="I220" s="193" t="s">
        <v>205</v>
      </c>
      <c r="J220" s="193" t="s">
        <v>205</v>
      </c>
      <c r="K220" s="193" t="s">
        <v>205</v>
      </c>
      <c r="L220" s="192"/>
      <c r="M220" s="192" t="s">
        <v>205</v>
      </c>
      <c r="N220" s="192" t="s">
        <v>205</v>
      </c>
      <c r="O220" s="192" t="s">
        <v>205</v>
      </c>
      <c r="P220" s="192" t="s">
        <v>205</v>
      </c>
      <c r="Q220" s="192" t="s">
        <v>205</v>
      </c>
      <c r="R220" s="230">
        <f t="shared" si="35"/>
        <v>0</v>
      </c>
      <c r="S220" s="230">
        <f t="shared" si="33"/>
        <v>0</v>
      </c>
      <c r="U220" s="232"/>
    </row>
    <row r="221" spans="1:21" ht="21.6" customHeight="1">
      <c r="A221" s="6">
        <f t="shared" si="34"/>
        <v>26</v>
      </c>
      <c r="B221" s="570"/>
      <c r="C221" s="571"/>
      <c r="D221" s="571"/>
      <c r="E221" s="571"/>
      <c r="F221" s="571"/>
      <c r="G221" s="572"/>
      <c r="H221" s="192"/>
      <c r="I221" s="193" t="s">
        <v>205</v>
      </c>
      <c r="J221" s="193" t="s">
        <v>205</v>
      </c>
      <c r="K221" s="193" t="s">
        <v>205</v>
      </c>
      <c r="L221" s="192"/>
      <c r="M221" s="192" t="s">
        <v>205</v>
      </c>
      <c r="N221" s="192" t="s">
        <v>205</v>
      </c>
      <c r="O221" s="192" t="s">
        <v>205</v>
      </c>
      <c r="P221" s="192" t="s">
        <v>205</v>
      </c>
      <c r="Q221" s="192" t="s">
        <v>205</v>
      </c>
      <c r="R221" s="230">
        <f t="shared" si="35"/>
        <v>0</v>
      </c>
      <c r="S221" s="230">
        <f t="shared" si="33"/>
        <v>0</v>
      </c>
      <c r="U221" s="232"/>
    </row>
    <row r="222" spans="1:21" ht="21.6" customHeight="1">
      <c r="A222" s="6">
        <f t="shared" si="34"/>
        <v>27</v>
      </c>
      <c r="B222" s="570"/>
      <c r="C222" s="571"/>
      <c r="D222" s="571"/>
      <c r="E222" s="571"/>
      <c r="F222" s="571"/>
      <c r="G222" s="572"/>
      <c r="H222" s="192"/>
      <c r="I222" s="193" t="s">
        <v>205</v>
      </c>
      <c r="J222" s="193" t="s">
        <v>205</v>
      </c>
      <c r="K222" s="193" t="s">
        <v>205</v>
      </c>
      <c r="L222" s="192"/>
      <c r="M222" s="192" t="s">
        <v>205</v>
      </c>
      <c r="N222" s="192" t="s">
        <v>205</v>
      </c>
      <c r="O222" s="192" t="s">
        <v>205</v>
      </c>
      <c r="P222" s="192" t="s">
        <v>205</v>
      </c>
      <c r="Q222" s="192" t="s">
        <v>205</v>
      </c>
      <c r="R222" s="230">
        <f t="shared" si="35"/>
        <v>0</v>
      </c>
      <c r="S222" s="230">
        <f t="shared" si="33"/>
        <v>0</v>
      </c>
      <c r="U222" s="232"/>
    </row>
    <row r="223" spans="1:21" ht="21.6" customHeight="1">
      <c r="A223" s="6">
        <f t="shared" si="34"/>
        <v>28</v>
      </c>
      <c r="B223" s="570"/>
      <c r="C223" s="571"/>
      <c r="D223" s="571"/>
      <c r="E223" s="571"/>
      <c r="F223" s="571"/>
      <c r="G223" s="572"/>
      <c r="H223" s="192"/>
      <c r="I223" s="193" t="s">
        <v>205</v>
      </c>
      <c r="J223" s="193" t="s">
        <v>205</v>
      </c>
      <c r="K223" s="193" t="s">
        <v>205</v>
      </c>
      <c r="L223" s="192"/>
      <c r="M223" s="192" t="s">
        <v>205</v>
      </c>
      <c r="N223" s="192" t="s">
        <v>205</v>
      </c>
      <c r="O223" s="192" t="s">
        <v>205</v>
      </c>
      <c r="P223" s="192" t="s">
        <v>205</v>
      </c>
      <c r="Q223" s="192" t="s">
        <v>205</v>
      </c>
      <c r="R223" s="230">
        <f t="shared" si="35"/>
        <v>0</v>
      </c>
      <c r="S223" s="230">
        <f t="shared" si="33"/>
        <v>0</v>
      </c>
      <c r="U223" s="232"/>
    </row>
    <row r="224" spans="1:21" ht="21.6" customHeight="1">
      <c r="A224" s="6">
        <f t="shared" si="34"/>
        <v>29</v>
      </c>
      <c r="B224" s="570"/>
      <c r="C224" s="571"/>
      <c r="D224" s="571"/>
      <c r="E224" s="571"/>
      <c r="F224" s="571"/>
      <c r="G224" s="572"/>
      <c r="H224" s="192"/>
      <c r="I224" s="193" t="s">
        <v>205</v>
      </c>
      <c r="J224" s="193" t="s">
        <v>205</v>
      </c>
      <c r="K224" s="193" t="s">
        <v>205</v>
      </c>
      <c r="L224" s="192"/>
      <c r="M224" s="192" t="s">
        <v>205</v>
      </c>
      <c r="N224" s="192" t="s">
        <v>205</v>
      </c>
      <c r="O224" s="192" t="s">
        <v>205</v>
      </c>
      <c r="P224" s="192" t="s">
        <v>205</v>
      </c>
      <c r="Q224" s="192" t="s">
        <v>205</v>
      </c>
      <c r="R224" s="230">
        <f t="shared" si="35"/>
        <v>0</v>
      </c>
      <c r="S224" s="230">
        <f t="shared" si="33"/>
        <v>0</v>
      </c>
      <c r="U224" s="232"/>
    </row>
    <row r="225" spans="1:72" ht="21.6" customHeight="1">
      <c r="A225" s="6">
        <f t="shared" si="34"/>
        <v>30</v>
      </c>
      <c r="B225" s="570"/>
      <c r="C225" s="571"/>
      <c r="D225" s="571"/>
      <c r="E225" s="571"/>
      <c r="F225" s="571"/>
      <c r="G225" s="572"/>
      <c r="H225" s="192"/>
      <c r="I225" s="193" t="s">
        <v>205</v>
      </c>
      <c r="J225" s="193" t="s">
        <v>205</v>
      </c>
      <c r="K225" s="193" t="s">
        <v>205</v>
      </c>
      <c r="L225" s="192"/>
      <c r="M225" s="192" t="s">
        <v>205</v>
      </c>
      <c r="N225" s="192" t="s">
        <v>205</v>
      </c>
      <c r="O225" s="192" t="s">
        <v>205</v>
      </c>
      <c r="P225" s="192" t="s">
        <v>205</v>
      </c>
      <c r="Q225" s="192" t="s">
        <v>205</v>
      </c>
      <c r="R225" s="230">
        <f t="shared" si="35"/>
        <v>0</v>
      </c>
      <c r="S225" s="230">
        <f t="shared" si="33"/>
        <v>0</v>
      </c>
      <c r="U225" s="232"/>
    </row>
    <row r="226" spans="1:72" ht="21.6" customHeight="1">
      <c r="A226" s="6">
        <f t="shared" si="34"/>
        <v>31</v>
      </c>
      <c r="B226" s="570"/>
      <c r="C226" s="571"/>
      <c r="D226" s="571"/>
      <c r="E226" s="571"/>
      <c r="F226" s="571"/>
      <c r="G226" s="572"/>
      <c r="H226" s="192"/>
      <c r="I226" s="193" t="s">
        <v>205</v>
      </c>
      <c r="J226" s="193" t="s">
        <v>205</v>
      </c>
      <c r="K226" s="193" t="s">
        <v>205</v>
      </c>
      <c r="L226" s="192"/>
      <c r="M226" s="192" t="s">
        <v>205</v>
      </c>
      <c r="N226" s="192" t="s">
        <v>205</v>
      </c>
      <c r="O226" s="192" t="s">
        <v>205</v>
      </c>
      <c r="P226" s="192" t="s">
        <v>205</v>
      </c>
      <c r="Q226" s="192" t="s">
        <v>205</v>
      </c>
      <c r="R226" s="230">
        <f t="shared" si="35"/>
        <v>0</v>
      </c>
      <c r="S226" s="230">
        <f t="shared" si="33"/>
        <v>0</v>
      </c>
      <c r="U226" s="232"/>
    </row>
    <row r="227" spans="1:72" ht="21.6" customHeight="1">
      <c r="A227" s="6">
        <f t="shared" si="34"/>
        <v>32</v>
      </c>
      <c r="B227" s="570"/>
      <c r="C227" s="571"/>
      <c r="D227" s="571"/>
      <c r="E227" s="571"/>
      <c r="F227" s="571"/>
      <c r="G227" s="572"/>
      <c r="H227" s="192"/>
      <c r="I227" s="193" t="s">
        <v>205</v>
      </c>
      <c r="J227" s="193" t="s">
        <v>205</v>
      </c>
      <c r="K227" s="193" t="s">
        <v>205</v>
      </c>
      <c r="L227" s="192"/>
      <c r="M227" s="192" t="s">
        <v>205</v>
      </c>
      <c r="N227" s="192" t="s">
        <v>205</v>
      </c>
      <c r="O227" s="192" t="s">
        <v>205</v>
      </c>
      <c r="P227" s="192" t="s">
        <v>205</v>
      </c>
      <c r="Q227" s="192" t="s">
        <v>205</v>
      </c>
      <c r="R227" s="230">
        <f t="shared" si="35"/>
        <v>0</v>
      </c>
      <c r="S227" s="230">
        <f t="shared" si="33"/>
        <v>0</v>
      </c>
      <c r="U227" s="232"/>
    </row>
    <row r="228" spans="1:72" ht="21.6" customHeight="1">
      <c r="A228" s="6">
        <f t="shared" si="34"/>
        <v>33</v>
      </c>
      <c r="B228" s="570"/>
      <c r="C228" s="571"/>
      <c r="D228" s="571"/>
      <c r="E228" s="571"/>
      <c r="F228" s="571"/>
      <c r="G228" s="572"/>
      <c r="H228" s="192"/>
      <c r="I228" s="193" t="s">
        <v>205</v>
      </c>
      <c r="J228" s="193" t="s">
        <v>205</v>
      </c>
      <c r="K228" s="193" t="s">
        <v>205</v>
      </c>
      <c r="L228" s="192"/>
      <c r="M228" s="192" t="s">
        <v>205</v>
      </c>
      <c r="N228" s="192" t="s">
        <v>205</v>
      </c>
      <c r="O228" s="192" t="s">
        <v>205</v>
      </c>
      <c r="P228" s="192" t="s">
        <v>205</v>
      </c>
      <c r="Q228" s="192" t="s">
        <v>205</v>
      </c>
      <c r="R228" s="230">
        <f t="shared" si="35"/>
        <v>0</v>
      </c>
      <c r="S228" s="230">
        <f t="shared" si="33"/>
        <v>0</v>
      </c>
      <c r="U228" s="232"/>
    </row>
    <row r="229" spans="1:72" ht="21.6" customHeight="1">
      <c r="A229" s="6">
        <f t="shared" si="34"/>
        <v>34</v>
      </c>
      <c r="B229" s="570"/>
      <c r="C229" s="571"/>
      <c r="D229" s="571"/>
      <c r="E229" s="571"/>
      <c r="F229" s="571"/>
      <c r="G229" s="572"/>
      <c r="H229" s="192"/>
      <c r="I229" s="193" t="s">
        <v>205</v>
      </c>
      <c r="J229" s="193" t="s">
        <v>205</v>
      </c>
      <c r="K229" s="193" t="s">
        <v>205</v>
      </c>
      <c r="L229" s="192"/>
      <c r="M229" s="192" t="s">
        <v>205</v>
      </c>
      <c r="N229" s="192" t="s">
        <v>205</v>
      </c>
      <c r="O229" s="192" t="s">
        <v>205</v>
      </c>
      <c r="P229" s="192" t="s">
        <v>205</v>
      </c>
      <c r="Q229" s="192" t="s">
        <v>205</v>
      </c>
      <c r="R229" s="230">
        <f t="shared" si="35"/>
        <v>0</v>
      </c>
      <c r="S229" s="230">
        <f t="shared" si="33"/>
        <v>0</v>
      </c>
      <c r="U229" s="232"/>
    </row>
    <row r="230" spans="1:72" ht="21.6" customHeight="1">
      <c r="A230" s="6">
        <f t="shared" si="34"/>
        <v>35</v>
      </c>
      <c r="B230" s="570"/>
      <c r="C230" s="571"/>
      <c r="D230" s="571"/>
      <c r="E230" s="571"/>
      <c r="F230" s="571"/>
      <c r="G230" s="572"/>
      <c r="H230" s="192"/>
      <c r="I230" s="193" t="s">
        <v>205</v>
      </c>
      <c r="J230" s="193" t="s">
        <v>205</v>
      </c>
      <c r="K230" s="193" t="s">
        <v>205</v>
      </c>
      <c r="L230" s="192"/>
      <c r="M230" s="192" t="s">
        <v>205</v>
      </c>
      <c r="N230" s="192" t="s">
        <v>205</v>
      </c>
      <c r="O230" s="192" t="s">
        <v>205</v>
      </c>
      <c r="P230" s="192" t="s">
        <v>205</v>
      </c>
      <c r="Q230" s="192" t="s">
        <v>205</v>
      </c>
      <c r="R230" s="230">
        <f t="shared" si="35"/>
        <v>0</v>
      </c>
      <c r="S230" s="230">
        <f t="shared" si="33"/>
        <v>0</v>
      </c>
      <c r="U230" s="232"/>
    </row>
    <row r="231" spans="1:72" ht="21.6" customHeight="1">
      <c r="A231" s="6">
        <f t="shared" si="34"/>
        <v>36</v>
      </c>
      <c r="B231" s="570"/>
      <c r="C231" s="571"/>
      <c r="D231" s="571"/>
      <c r="E231" s="571"/>
      <c r="F231" s="571"/>
      <c r="G231" s="572"/>
      <c r="H231" s="192"/>
      <c r="I231" s="193" t="s">
        <v>205</v>
      </c>
      <c r="J231" s="193" t="s">
        <v>205</v>
      </c>
      <c r="K231" s="193" t="s">
        <v>205</v>
      </c>
      <c r="L231" s="192"/>
      <c r="M231" s="192" t="s">
        <v>205</v>
      </c>
      <c r="N231" s="192" t="s">
        <v>205</v>
      </c>
      <c r="O231" s="192" t="s">
        <v>205</v>
      </c>
      <c r="P231" s="192" t="s">
        <v>205</v>
      </c>
      <c r="Q231" s="192" t="s">
        <v>205</v>
      </c>
      <c r="R231" s="230">
        <f t="shared" si="35"/>
        <v>0</v>
      </c>
      <c r="S231" s="230">
        <f t="shared" si="33"/>
        <v>0</v>
      </c>
      <c r="U231" s="232"/>
    </row>
    <row r="232" spans="1:72" ht="21.6" customHeight="1">
      <c r="A232" s="6">
        <f t="shared" si="34"/>
        <v>37</v>
      </c>
      <c r="B232" s="570"/>
      <c r="C232" s="571"/>
      <c r="D232" s="571"/>
      <c r="E232" s="571"/>
      <c r="F232" s="571"/>
      <c r="G232" s="572"/>
      <c r="H232" s="192"/>
      <c r="I232" s="193" t="s">
        <v>205</v>
      </c>
      <c r="J232" s="193" t="s">
        <v>205</v>
      </c>
      <c r="K232" s="193" t="s">
        <v>205</v>
      </c>
      <c r="L232" s="192"/>
      <c r="M232" s="192" t="s">
        <v>205</v>
      </c>
      <c r="N232" s="192" t="s">
        <v>205</v>
      </c>
      <c r="O232" s="192" t="s">
        <v>205</v>
      </c>
      <c r="P232" s="192" t="s">
        <v>205</v>
      </c>
      <c r="Q232" s="192" t="s">
        <v>205</v>
      </c>
      <c r="R232" s="230">
        <f t="shared" si="35"/>
        <v>0</v>
      </c>
      <c r="S232" s="230">
        <f t="shared" si="33"/>
        <v>0</v>
      </c>
      <c r="U232" s="232"/>
    </row>
    <row r="233" spans="1:72" ht="21.6" customHeight="1">
      <c r="A233" s="6">
        <f t="shared" si="34"/>
        <v>38</v>
      </c>
      <c r="B233" s="570"/>
      <c r="C233" s="571"/>
      <c r="D233" s="571"/>
      <c r="E233" s="571"/>
      <c r="F233" s="571"/>
      <c r="G233" s="572"/>
      <c r="H233" s="192"/>
      <c r="I233" s="193" t="s">
        <v>205</v>
      </c>
      <c r="J233" s="193" t="s">
        <v>205</v>
      </c>
      <c r="K233" s="193" t="s">
        <v>205</v>
      </c>
      <c r="L233" s="192"/>
      <c r="M233" s="192" t="s">
        <v>205</v>
      </c>
      <c r="N233" s="192" t="s">
        <v>205</v>
      </c>
      <c r="O233" s="192" t="s">
        <v>205</v>
      </c>
      <c r="P233" s="192" t="s">
        <v>205</v>
      </c>
      <c r="Q233" s="192" t="s">
        <v>205</v>
      </c>
      <c r="R233" s="230">
        <f t="shared" si="35"/>
        <v>0</v>
      </c>
      <c r="S233" s="230">
        <f t="shared" si="33"/>
        <v>0</v>
      </c>
      <c r="U233" s="232"/>
    </row>
    <row r="234" spans="1:72" ht="21.6" customHeight="1">
      <c r="A234" s="6">
        <f t="shared" si="34"/>
        <v>39</v>
      </c>
      <c r="B234" s="570"/>
      <c r="C234" s="571"/>
      <c r="D234" s="571"/>
      <c r="E234" s="571"/>
      <c r="F234" s="571"/>
      <c r="G234" s="572"/>
      <c r="H234" s="192"/>
      <c r="I234" s="193" t="s">
        <v>205</v>
      </c>
      <c r="J234" s="193" t="s">
        <v>205</v>
      </c>
      <c r="K234" s="193" t="s">
        <v>205</v>
      </c>
      <c r="L234" s="192"/>
      <c r="M234" s="192" t="s">
        <v>205</v>
      </c>
      <c r="N234" s="192" t="s">
        <v>205</v>
      </c>
      <c r="O234" s="192" t="s">
        <v>205</v>
      </c>
      <c r="P234" s="192" t="s">
        <v>205</v>
      </c>
      <c r="Q234" s="192" t="s">
        <v>205</v>
      </c>
      <c r="R234" s="230">
        <f t="shared" si="35"/>
        <v>0</v>
      </c>
      <c r="S234" s="230">
        <f t="shared" si="33"/>
        <v>0</v>
      </c>
      <c r="T234" s="219"/>
      <c r="U234" s="232"/>
    </row>
    <row r="235" spans="1:72" ht="21.6" customHeight="1">
      <c r="A235" s="6">
        <f t="shared" si="34"/>
        <v>40</v>
      </c>
      <c r="B235" s="570"/>
      <c r="C235" s="571"/>
      <c r="D235" s="571"/>
      <c r="E235" s="571"/>
      <c r="F235" s="571"/>
      <c r="G235" s="572"/>
      <c r="H235" s="192"/>
      <c r="I235" s="193" t="s">
        <v>205</v>
      </c>
      <c r="J235" s="193" t="s">
        <v>205</v>
      </c>
      <c r="K235" s="193" t="s">
        <v>205</v>
      </c>
      <c r="L235" s="192"/>
      <c r="M235" s="192" t="s">
        <v>205</v>
      </c>
      <c r="N235" s="192" t="s">
        <v>205</v>
      </c>
      <c r="O235" s="192" t="s">
        <v>205</v>
      </c>
      <c r="P235" s="192" t="s">
        <v>205</v>
      </c>
      <c r="Q235" s="192" t="s">
        <v>205</v>
      </c>
      <c r="R235" s="230">
        <f t="shared" si="35"/>
        <v>0</v>
      </c>
      <c r="S235" s="230">
        <f t="shared" si="33"/>
        <v>0</v>
      </c>
      <c r="T235" s="219"/>
      <c r="U235" s="232"/>
    </row>
    <row r="236" spans="1:72" ht="21.6" customHeight="1">
      <c r="A236" s="188"/>
      <c r="B236" s="564" t="s">
        <v>253</v>
      </c>
      <c r="C236" s="564"/>
      <c r="D236" s="564"/>
      <c r="E236" s="564"/>
      <c r="F236" s="564"/>
      <c r="G236" s="564"/>
      <c r="H236" s="230" t="s">
        <v>254</v>
      </c>
      <c r="I236" s="230">
        <f>+COUNTIF(I196:I235,"☑")</f>
        <v>0</v>
      </c>
      <c r="J236" s="230">
        <f t="shared" ref="J236" si="36">+COUNTIF(J196:J235,"☑")</f>
        <v>0</v>
      </c>
      <c r="K236" s="230">
        <f t="shared" ref="K236" si="37">+COUNTIF(K196:K235,"☑")</f>
        <v>0</v>
      </c>
      <c r="L236" s="238" t="s">
        <v>254</v>
      </c>
      <c r="M236" s="230">
        <f t="shared" ref="M236" si="38">+COUNTIF(M196:M235,"☑")</f>
        <v>0</v>
      </c>
      <c r="N236" s="230">
        <f t="shared" ref="N236" si="39">+COUNTIF(N196:N235,"☑")</f>
        <v>0</v>
      </c>
      <c r="O236" s="230">
        <f t="shared" ref="O236" si="40">+COUNTIF(O196:O235,"☑")</f>
        <v>0</v>
      </c>
      <c r="P236" s="230">
        <f t="shared" ref="P236" si="41">+COUNTIF(P196:P235,"☑")</f>
        <v>0</v>
      </c>
      <c r="Q236" s="230">
        <f t="shared" ref="Q236" si="42">+COUNTIF(Q196:Q235,"☑")</f>
        <v>0</v>
      </c>
      <c r="R236" s="230">
        <f>SUM(R196:R235)</f>
        <v>0</v>
      </c>
      <c r="S236" s="230">
        <f>SUM(S196:S235)</f>
        <v>0</v>
      </c>
      <c r="T236" s="219"/>
      <c r="U236" s="232"/>
    </row>
    <row r="237" spans="1:72" ht="21.6" customHeight="1">
      <c r="A237" s="585" t="s">
        <v>263</v>
      </c>
      <c r="B237" s="585"/>
      <c r="C237" s="585"/>
      <c r="D237" s="585"/>
      <c r="E237" s="585"/>
      <c r="F237" s="585"/>
      <c r="G237" s="585"/>
      <c r="H237" s="585"/>
      <c r="I237" s="585"/>
      <c r="J237" s="585"/>
      <c r="K237" s="585"/>
      <c r="L237" s="585"/>
      <c r="M237" s="585"/>
      <c r="N237" s="585"/>
      <c r="O237" s="585"/>
      <c r="P237" s="585"/>
      <c r="Q237" s="585"/>
      <c r="R237" s="585"/>
      <c r="S237" s="585"/>
      <c r="T237" s="219"/>
      <c r="U237" s="232"/>
    </row>
    <row r="238" spans="1:72" ht="21.6" customHeight="1">
      <c r="A238" s="377" t="s">
        <v>410</v>
      </c>
      <c r="B238" s="378"/>
      <c r="C238" s="378"/>
      <c r="D238" s="378"/>
      <c r="E238" s="378"/>
      <c r="F238" s="378"/>
      <c r="G238" s="379"/>
      <c r="H238" s="586" t="str">
        <f>H$12</f>
        <v>波戸小学校</v>
      </c>
      <c r="I238" s="587"/>
      <c r="J238" s="587"/>
      <c r="K238" s="587"/>
      <c r="L238" s="587"/>
      <c r="M238" s="587"/>
      <c r="N238" s="587"/>
      <c r="O238" s="587"/>
      <c r="P238" s="587"/>
      <c r="Q238" s="587"/>
      <c r="R238" s="587"/>
      <c r="S238" s="588"/>
      <c r="T238" s="219"/>
      <c r="U238" s="232"/>
    </row>
    <row r="239" spans="1:72" ht="21.6" customHeight="1">
      <c r="A239" s="377" t="s">
        <v>411</v>
      </c>
      <c r="B239" s="378"/>
      <c r="C239" s="378"/>
      <c r="D239" s="378"/>
      <c r="E239" s="378"/>
      <c r="F239" s="378"/>
      <c r="G239" s="379"/>
      <c r="H239" s="586" t="str">
        <f>H$13</f>
        <v>令和８年４月1日（水）～　４月２日（木）1泊2日</v>
      </c>
      <c r="I239" s="587"/>
      <c r="J239" s="587"/>
      <c r="K239" s="587"/>
      <c r="L239" s="587"/>
      <c r="M239" s="587"/>
      <c r="N239" s="587"/>
      <c r="O239" s="587"/>
      <c r="P239" s="587"/>
      <c r="Q239" s="587"/>
      <c r="R239" s="587"/>
      <c r="S239" s="588"/>
      <c r="T239" s="219"/>
      <c r="U239" s="232"/>
    </row>
    <row r="240" spans="1:72" ht="21.6" customHeight="1">
      <c r="A240" s="573" t="s">
        <v>0</v>
      </c>
      <c r="B240" s="576" t="s">
        <v>1</v>
      </c>
      <c r="C240" s="576"/>
      <c r="D240" s="576"/>
      <c r="E240" s="576"/>
      <c r="F240" s="576"/>
      <c r="G240" s="577"/>
      <c r="H240" s="582" t="s">
        <v>26</v>
      </c>
      <c r="I240" s="582" t="s">
        <v>201</v>
      </c>
      <c r="J240" s="439" t="s">
        <v>2</v>
      </c>
      <c r="K240" s="440"/>
      <c r="L240" s="582" t="s">
        <v>200</v>
      </c>
      <c r="M240" s="377" t="s">
        <v>214</v>
      </c>
      <c r="N240" s="378"/>
      <c r="O240" s="378"/>
      <c r="P240" s="378"/>
      <c r="Q240" s="379"/>
      <c r="R240" s="589" t="s">
        <v>90</v>
      </c>
      <c r="S240" s="590"/>
      <c r="T240" s="219"/>
      <c r="U240" s="232"/>
      <c r="BP240" s="222"/>
      <c r="BQ240" s="222"/>
      <c r="BR240" s="222"/>
      <c r="BS240" s="222"/>
      <c r="BT240" s="222"/>
    </row>
    <row r="241" spans="1:72" ht="21.6" customHeight="1">
      <c r="A241" s="574"/>
      <c r="B241" s="578"/>
      <c r="C241" s="578"/>
      <c r="D241" s="578"/>
      <c r="E241" s="578"/>
      <c r="F241" s="578"/>
      <c r="G241" s="579"/>
      <c r="H241" s="583"/>
      <c r="I241" s="583"/>
      <c r="J241" s="573" t="s">
        <v>5</v>
      </c>
      <c r="K241" s="573" t="s">
        <v>6</v>
      </c>
      <c r="L241" s="583"/>
      <c r="M241" s="593">
        <f>M$16</f>
        <v>46113</v>
      </c>
      <c r="N241" s="594"/>
      <c r="O241" s="593">
        <f>O$16</f>
        <v>46114</v>
      </c>
      <c r="P241" s="594"/>
      <c r="Q241" s="235">
        <f>Q$16</f>
        <v>46115</v>
      </c>
      <c r="R241" s="591"/>
      <c r="S241" s="592"/>
      <c r="T241" s="219"/>
      <c r="U241" s="232"/>
    </row>
    <row r="242" spans="1:72" s="35" customFormat="1" ht="21.6" customHeight="1">
      <c r="A242" s="575"/>
      <c r="B242" s="580"/>
      <c r="C242" s="580"/>
      <c r="D242" s="580"/>
      <c r="E242" s="580"/>
      <c r="F242" s="580"/>
      <c r="G242" s="581"/>
      <c r="H242" s="584"/>
      <c r="I242" s="584"/>
      <c r="J242" s="575"/>
      <c r="K242" s="575"/>
      <c r="L242" s="584"/>
      <c r="M242" s="189" t="s">
        <v>207</v>
      </c>
      <c r="N242" s="6" t="s">
        <v>208</v>
      </c>
      <c r="O242" s="6" t="s">
        <v>207</v>
      </c>
      <c r="P242" s="6" t="s">
        <v>208</v>
      </c>
      <c r="Q242" s="6" t="s">
        <v>207</v>
      </c>
      <c r="R242" s="6" t="s">
        <v>207</v>
      </c>
      <c r="S242" s="6" t="s">
        <v>208</v>
      </c>
      <c r="T242" s="219"/>
      <c r="U242" s="232"/>
      <c r="V242" s="216"/>
      <c r="W242" s="216"/>
      <c r="X242" s="216"/>
      <c r="Y242" s="216"/>
      <c r="Z242" s="216"/>
      <c r="AA242" s="216"/>
      <c r="AB242" s="216"/>
      <c r="AC242" s="216"/>
      <c r="AD242" s="216"/>
      <c r="AE242" s="216"/>
      <c r="AF242" s="216"/>
      <c r="AG242" s="216"/>
      <c r="AH242" s="216"/>
      <c r="AI242" s="216"/>
      <c r="AJ242" s="216"/>
      <c r="AK242" s="216"/>
      <c r="AL242" s="216"/>
      <c r="AM242" s="216"/>
      <c r="AN242" s="216"/>
      <c r="AO242" s="216"/>
      <c r="AP242" s="216"/>
      <c r="AQ242" s="216"/>
      <c r="AR242" s="216"/>
      <c r="AS242" s="216"/>
      <c r="AT242" s="216"/>
      <c r="AU242" s="216"/>
      <c r="AV242" s="216"/>
      <c r="AW242" s="216"/>
      <c r="AX242" s="216"/>
      <c r="AY242" s="216"/>
      <c r="AZ242" s="216"/>
      <c r="BA242" s="216"/>
      <c r="BB242" s="216"/>
      <c r="BC242" s="216"/>
      <c r="BD242" s="216"/>
      <c r="BE242" s="216"/>
      <c r="BF242" s="216"/>
      <c r="BG242" s="216"/>
      <c r="BH242" s="216"/>
      <c r="BI242" s="216"/>
      <c r="BJ242" s="216"/>
      <c r="BK242" s="216"/>
      <c r="BL242" s="216"/>
      <c r="BM242" s="216"/>
      <c r="BN242" s="216"/>
      <c r="BO242" s="216"/>
      <c r="BP242" s="216"/>
      <c r="BQ242" s="216"/>
      <c r="BR242" s="216"/>
      <c r="BS242" s="216"/>
      <c r="BT242" s="216"/>
    </row>
    <row r="243" spans="1:72" s="222" customFormat="1" ht="21.6" customHeight="1">
      <c r="A243" s="6">
        <v>1</v>
      </c>
      <c r="B243" s="570"/>
      <c r="C243" s="571"/>
      <c r="D243" s="571"/>
      <c r="E243" s="571"/>
      <c r="F243" s="571"/>
      <c r="G243" s="572"/>
      <c r="H243" s="192"/>
      <c r="I243" s="193" t="s">
        <v>205</v>
      </c>
      <c r="J243" s="193" t="s">
        <v>205</v>
      </c>
      <c r="K243" s="193" t="s">
        <v>205</v>
      </c>
      <c r="L243" s="192"/>
      <c r="M243" s="192" t="s">
        <v>205</v>
      </c>
      <c r="N243" s="192" t="s">
        <v>205</v>
      </c>
      <c r="O243" s="192" t="s">
        <v>205</v>
      </c>
      <c r="P243" s="192" t="s">
        <v>205</v>
      </c>
      <c r="Q243" s="192" t="s">
        <v>205</v>
      </c>
      <c r="R243" s="230">
        <f>COUNTIF($M243,"☑") + COUNTIF($O243,"☑") + COUNTIF($Q243,"☑")</f>
        <v>0</v>
      </c>
      <c r="S243" s="230">
        <f>COUNTIF($N243,"☑") + COUNTIF($P243,"☑")</f>
        <v>0</v>
      </c>
      <c r="T243" s="219"/>
      <c r="U243" s="232"/>
      <c r="V243" s="216"/>
      <c r="W243" s="216"/>
      <c r="X243" s="216"/>
      <c r="Y243" s="216"/>
      <c r="Z243" s="216"/>
      <c r="AA243" s="216"/>
      <c r="AB243" s="216"/>
      <c r="AC243" s="216"/>
      <c r="AD243" s="216"/>
      <c r="AE243" s="216"/>
      <c r="AF243" s="216"/>
      <c r="AG243" s="216"/>
      <c r="AH243" s="216"/>
      <c r="AI243" s="216"/>
      <c r="AJ243" s="216"/>
      <c r="AK243" s="216"/>
      <c r="AL243" s="216"/>
      <c r="AM243" s="216"/>
      <c r="AN243" s="216"/>
      <c r="AO243" s="216"/>
      <c r="AP243" s="216"/>
      <c r="AQ243" s="216"/>
      <c r="AR243" s="216"/>
      <c r="AS243" s="216"/>
      <c r="AT243" s="216"/>
      <c r="AU243" s="216"/>
      <c r="AV243" s="216"/>
      <c r="AW243" s="216"/>
      <c r="AX243" s="216"/>
      <c r="AY243" s="216"/>
      <c r="AZ243" s="216"/>
      <c r="BA243" s="216"/>
      <c r="BB243" s="216"/>
      <c r="BC243" s="216"/>
      <c r="BD243" s="216"/>
      <c r="BE243" s="216"/>
      <c r="BF243" s="216"/>
      <c r="BG243" s="216"/>
      <c r="BH243" s="216"/>
      <c r="BI243" s="216"/>
      <c r="BJ243" s="216"/>
      <c r="BK243" s="216"/>
      <c r="BL243" s="216"/>
      <c r="BM243" s="216"/>
      <c r="BN243" s="216"/>
      <c r="BO243" s="216"/>
      <c r="BP243" s="216"/>
      <c r="BQ243" s="216"/>
      <c r="BR243" s="216"/>
      <c r="BS243" s="216"/>
      <c r="BT243" s="216"/>
    </row>
    <row r="244" spans="1:72" s="222" customFormat="1" ht="21.6" customHeight="1">
      <c r="A244" s="6">
        <f>A243+1</f>
        <v>2</v>
      </c>
      <c r="B244" s="570"/>
      <c r="C244" s="571"/>
      <c r="D244" s="571"/>
      <c r="E244" s="571"/>
      <c r="F244" s="571"/>
      <c r="G244" s="572"/>
      <c r="H244" s="192"/>
      <c r="I244" s="193" t="s">
        <v>205</v>
      </c>
      <c r="J244" s="193" t="s">
        <v>205</v>
      </c>
      <c r="K244" s="193" t="s">
        <v>205</v>
      </c>
      <c r="L244" s="192"/>
      <c r="M244" s="192" t="s">
        <v>205</v>
      </c>
      <c r="N244" s="192" t="s">
        <v>205</v>
      </c>
      <c r="O244" s="192" t="s">
        <v>205</v>
      </c>
      <c r="P244" s="192" t="s">
        <v>205</v>
      </c>
      <c r="Q244" s="192" t="s">
        <v>205</v>
      </c>
      <c r="R244" s="230">
        <f>COUNTIF($M244,"☑") + COUNTIF($O244,"☑") + COUNTIF($Q244,"☑")</f>
        <v>0</v>
      </c>
      <c r="S244" s="230">
        <f t="shared" ref="S244:S282" si="43">COUNTIF($N244,"☑") + COUNTIF($P244,"☑")</f>
        <v>0</v>
      </c>
      <c r="T244" s="214"/>
      <c r="U244" s="232"/>
      <c r="V244" s="216"/>
      <c r="W244" s="216"/>
      <c r="X244" s="216"/>
      <c r="Y244" s="216"/>
      <c r="Z244" s="216"/>
      <c r="AA244" s="216"/>
      <c r="AB244" s="216"/>
      <c r="AC244" s="216"/>
      <c r="AD244" s="216"/>
      <c r="AE244" s="216"/>
      <c r="AF244" s="216"/>
      <c r="AG244" s="216"/>
      <c r="AH244" s="216"/>
      <c r="AI244" s="216"/>
      <c r="AJ244" s="216"/>
      <c r="AK244" s="216"/>
      <c r="AL244" s="216"/>
      <c r="AM244" s="216"/>
      <c r="AN244" s="216"/>
      <c r="AO244" s="216"/>
      <c r="AP244" s="216"/>
      <c r="AQ244" s="216"/>
      <c r="AR244" s="216"/>
      <c r="AS244" s="216"/>
      <c r="AT244" s="216"/>
      <c r="AU244" s="216"/>
      <c r="AV244" s="216"/>
      <c r="AW244" s="216"/>
      <c r="AX244" s="216"/>
      <c r="AY244" s="216"/>
      <c r="AZ244" s="216"/>
      <c r="BA244" s="216"/>
      <c r="BB244" s="216"/>
      <c r="BC244" s="216"/>
      <c r="BD244" s="216"/>
      <c r="BE244" s="216"/>
      <c r="BF244" s="216"/>
      <c r="BG244" s="216"/>
      <c r="BH244" s="216"/>
      <c r="BI244" s="216"/>
      <c r="BJ244" s="216"/>
      <c r="BK244" s="216"/>
      <c r="BL244" s="216"/>
      <c r="BM244" s="216"/>
      <c r="BN244" s="216"/>
      <c r="BP244" s="216"/>
      <c r="BQ244" s="216"/>
      <c r="BR244" s="216"/>
      <c r="BS244" s="216"/>
      <c r="BT244" s="216"/>
    </row>
    <row r="245" spans="1:72" ht="21.6" customHeight="1">
      <c r="A245" s="6">
        <f t="shared" ref="A245:A282" si="44">A244+1</f>
        <v>3</v>
      </c>
      <c r="B245" s="570"/>
      <c r="C245" s="571"/>
      <c r="D245" s="571"/>
      <c r="E245" s="571"/>
      <c r="F245" s="571"/>
      <c r="G245" s="572"/>
      <c r="H245" s="192"/>
      <c r="I245" s="193" t="s">
        <v>205</v>
      </c>
      <c r="J245" s="193" t="s">
        <v>205</v>
      </c>
      <c r="K245" s="193" t="s">
        <v>205</v>
      </c>
      <c r="L245" s="192"/>
      <c r="M245" s="192" t="s">
        <v>205</v>
      </c>
      <c r="N245" s="192" t="s">
        <v>205</v>
      </c>
      <c r="O245" s="192" t="s">
        <v>205</v>
      </c>
      <c r="P245" s="192" t="s">
        <v>205</v>
      </c>
      <c r="Q245" s="192" t="s">
        <v>205</v>
      </c>
      <c r="R245" s="230">
        <f t="shared" ref="R245:R282" si="45">COUNTIF($M245,"☑") + COUNTIF($O245,"☑") + COUNTIF($Q245,"☑")</f>
        <v>0</v>
      </c>
      <c r="S245" s="230">
        <f t="shared" si="43"/>
        <v>0</v>
      </c>
      <c r="U245" s="232"/>
    </row>
    <row r="246" spans="1:72" ht="21.6" customHeight="1">
      <c r="A246" s="6">
        <f t="shared" si="44"/>
        <v>4</v>
      </c>
      <c r="B246" s="570"/>
      <c r="C246" s="571"/>
      <c r="D246" s="571"/>
      <c r="E246" s="571"/>
      <c r="F246" s="571"/>
      <c r="G246" s="572"/>
      <c r="H246" s="192"/>
      <c r="I246" s="193" t="s">
        <v>205</v>
      </c>
      <c r="J246" s="193" t="s">
        <v>205</v>
      </c>
      <c r="K246" s="193" t="s">
        <v>205</v>
      </c>
      <c r="L246" s="192"/>
      <c r="M246" s="192" t="s">
        <v>205</v>
      </c>
      <c r="N246" s="192" t="s">
        <v>205</v>
      </c>
      <c r="O246" s="192" t="s">
        <v>205</v>
      </c>
      <c r="P246" s="192" t="s">
        <v>205</v>
      </c>
      <c r="Q246" s="192" t="s">
        <v>205</v>
      </c>
      <c r="R246" s="230">
        <f t="shared" si="45"/>
        <v>0</v>
      </c>
      <c r="S246" s="230">
        <f t="shared" si="43"/>
        <v>0</v>
      </c>
      <c r="T246" s="236"/>
      <c r="U246" s="232"/>
    </row>
    <row r="247" spans="1:72" ht="21.6" customHeight="1">
      <c r="A247" s="6">
        <f t="shared" si="44"/>
        <v>5</v>
      </c>
      <c r="B247" s="570"/>
      <c r="C247" s="571"/>
      <c r="D247" s="571"/>
      <c r="E247" s="571"/>
      <c r="F247" s="571"/>
      <c r="G247" s="572"/>
      <c r="H247" s="192"/>
      <c r="I247" s="193" t="s">
        <v>205</v>
      </c>
      <c r="J247" s="193" t="s">
        <v>205</v>
      </c>
      <c r="K247" s="193" t="s">
        <v>205</v>
      </c>
      <c r="L247" s="192"/>
      <c r="M247" s="192" t="s">
        <v>205</v>
      </c>
      <c r="N247" s="192" t="s">
        <v>205</v>
      </c>
      <c r="O247" s="192" t="s">
        <v>205</v>
      </c>
      <c r="P247" s="192" t="s">
        <v>205</v>
      </c>
      <c r="Q247" s="192" t="s">
        <v>205</v>
      </c>
      <c r="R247" s="230">
        <f t="shared" si="45"/>
        <v>0</v>
      </c>
      <c r="S247" s="230">
        <f t="shared" si="43"/>
        <v>0</v>
      </c>
      <c r="T247" s="237"/>
      <c r="U247" s="232"/>
      <c r="V247" s="222"/>
    </row>
    <row r="248" spans="1:72" ht="21.6" customHeight="1">
      <c r="A248" s="6">
        <f t="shared" si="44"/>
        <v>6</v>
      </c>
      <c r="B248" s="570"/>
      <c r="C248" s="571"/>
      <c r="D248" s="571"/>
      <c r="E248" s="571"/>
      <c r="F248" s="571"/>
      <c r="G248" s="572"/>
      <c r="H248" s="192"/>
      <c r="I248" s="193" t="s">
        <v>205</v>
      </c>
      <c r="J248" s="193" t="s">
        <v>205</v>
      </c>
      <c r="K248" s="193" t="s">
        <v>205</v>
      </c>
      <c r="L248" s="192"/>
      <c r="M248" s="192" t="s">
        <v>205</v>
      </c>
      <c r="N248" s="192" t="s">
        <v>205</v>
      </c>
      <c r="O248" s="192" t="s">
        <v>205</v>
      </c>
      <c r="P248" s="192" t="s">
        <v>205</v>
      </c>
      <c r="Q248" s="192" t="s">
        <v>205</v>
      </c>
      <c r="R248" s="230">
        <f t="shared" si="45"/>
        <v>0</v>
      </c>
      <c r="S248" s="230">
        <f>COUNTIF($N248,"☑") + COUNTIF($P248,"☑")</f>
        <v>0</v>
      </c>
      <c r="T248" s="237"/>
      <c r="U248" s="232"/>
      <c r="V248" s="222"/>
    </row>
    <row r="249" spans="1:72" ht="21.6" customHeight="1">
      <c r="A249" s="6">
        <f t="shared" si="44"/>
        <v>7</v>
      </c>
      <c r="B249" s="570"/>
      <c r="C249" s="571"/>
      <c r="D249" s="571"/>
      <c r="E249" s="571"/>
      <c r="F249" s="571"/>
      <c r="G249" s="572"/>
      <c r="H249" s="192"/>
      <c r="I249" s="193" t="s">
        <v>205</v>
      </c>
      <c r="J249" s="193" t="s">
        <v>205</v>
      </c>
      <c r="K249" s="193" t="s">
        <v>205</v>
      </c>
      <c r="L249" s="192"/>
      <c r="M249" s="192" t="s">
        <v>205</v>
      </c>
      <c r="N249" s="192" t="s">
        <v>205</v>
      </c>
      <c r="O249" s="192" t="s">
        <v>205</v>
      </c>
      <c r="P249" s="192" t="s">
        <v>205</v>
      </c>
      <c r="Q249" s="192" t="s">
        <v>205</v>
      </c>
      <c r="R249" s="230">
        <f t="shared" si="45"/>
        <v>0</v>
      </c>
      <c r="S249" s="230">
        <f t="shared" si="43"/>
        <v>0</v>
      </c>
      <c r="U249" s="232"/>
    </row>
    <row r="250" spans="1:72" ht="21.6" customHeight="1">
      <c r="A250" s="6">
        <f t="shared" si="44"/>
        <v>8</v>
      </c>
      <c r="B250" s="570"/>
      <c r="C250" s="571"/>
      <c r="D250" s="571"/>
      <c r="E250" s="571"/>
      <c r="F250" s="571"/>
      <c r="G250" s="572"/>
      <c r="H250" s="192"/>
      <c r="I250" s="193" t="s">
        <v>205</v>
      </c>
      <c r="J250" s="193" t="s">
        <v>205</v>
      </c>
      <c r="K250" s="193" t="s">
        <v>205</v>
      </c>
      <c r="L250" s="192"/>
      <c r="M250" s="192" t="s">
        <v>205</v>
      </c>
      <c r="N250" s="192" t="s">
        <v>205</v>
      </c>
      <c r="O250" s="192" t="s">
        <v>205</v>
      </c>
      <c r="P250" s="192" t="s">
        <v>205</v>
      </c>
      <c r="Q250" s="192" t="s">
        <v>205</v>
      </c>
      <c r="R250" s="230">
        <f t="shared" si="45"/>
        <v>0</v>
      </c>
      <c r="S250" s="230">
        <f t="shared" si="43"/>
        <v>0</v>
      </c>
      <c r="U250" s="232"/>
    </row>
    <row r="251" spans="1:72" ht="21.6" customHeight="1">
      <c r="A251" s="6">
        <f t="shared" si="44"/>
        <v>9</v>
      </c>
      <c r="B251" s="570"/>
      <c r="C251" s="571"/>
      <c r="D251" s="571"/>
      <c r="E251" s="571"/>
      <c r="F251" s="571"/>
      <c r="G251" s="572"/>
      <c r="H251" s="192"/>
      <c r="I251" s="193" t="s">
        <v>205</v>
      </c>
      <c r="J251" s="193" t="s">
        <v>205</v>
      </c>
      <c r="K251" s="193" t="s">
        <v>205</v>
      </c>
      <c r="L251" s="192"/>
      <c r="M251" s="192" t="s">
        <v>205</v>
      </c>
      <c r="N251" s="192" t="s">
        <v>205</v>
      </c>
      <c r="O251" s="192" t="s">
        <v>205</v>
      </c>
      <c r="P251" s="192" t="s">
        <v>205</v>
      </c>
      <c r="Q251" s="192" t="s">
        <v>205</v>
      </c>
      <c r="R251" s="230">
        <f t="shared" si="45"/>
        <v>0</v>
      </c>
      <c r="S251" s="230">
        <f t="shared" si="43"/>
        <v>0</v>
      </c>
      <c r="T251" s="219"/>
      <c r="U251" s="232"/>
    </row>
    <row r="252" spans="1:72" ht="21.6" customHeight="1">
      <c r="A252" s="6">
        <f t="shared" si="44"/>
        <v>10</v>
      </c>
      <c r="B252" s="570"/>
      <c r="C252" s="571"/>
      <c r="D252" s="571"/>
      <c r="E252" s="571"/>
      <c r="F252" s="571"/>
      <c r="G252" s="572"/>
      <c r="H252" s="192"/>
      <c r="I252" s="193" t="s">
        <v>205</v>
      </c>
      <c r="J252" s="193" t="s">
        <v>205</v>
      </c>
      <c r="K252" s="193" t="s">
        <v>205</v>
      </c>
      <c r="L252" s="192"/>
      <c r="M252" s="192" t="s">
        <v>205</v>
      </c>
      <c r="N252" s="192" t="s">
        <v>205</v>
      </c>
      <c r="O252" s="192" t="s">
        <v>205</v>
      </c>
      <c r="P252" s="192" t="s">
        <v>205</v>
      </c>
      <c r="Q252" s="192" t="s">
        <v>205</v>
      </c>
      <c r="R252" s="230">
        <f t="shared" si="45"/>
        <v>0</v>
      </c>
      <c r="S252" s="230">
        <f t="shared" si="43"/>
        <v>0</v>
      </c>
      <c r="T252" s="219"/>
      <c r="U252" s="232"/>
    </row>
    <row r="253" spans="1:72" ht="21.6" customHeight="1">
      <c r="A253" s="6">
        <f t="shared" si="44"/>
        <v>11</v>
      </c>
      <c r="B253" s="570"/>
      <c r="C253" s="571"/>
      <c r="D253" s="571"/>
      <c r="E253" s="571"/>
      <c r="F253" s="571"/>
      <c r="G253" s="572"/>
      <c r="H253" s="192"/>
      <c r="I253" s="193" t="s">
        <v>205</v>
      </c>
      <c r="J253" s="193" t="s">
        <v>205</v>
      </c>
      <c r="K253" s="193" t="s">
        <v>205</v>
      </c>
      <c r="L253" s="192"/>
      <c r="M253" s="192" t="s">
        <v>205</v>
      </c>
      <c r="N253" s="192" t="s">
        <v>205</v>
      </c>
      <c r="O253" s="192" t="s">
        <v>205</v>
      </c>
      <c r="P253" s="192" t="s">
        <v>205</v>
      </c>
      <c r="Q253" s="192" t="s">
        <v>205</v>
      </c>
      <c r="R253" s="230">
        <f t="shared" si="45"/>
        <v>0</v>
      </c>
      <c r="S253" s="230">
        <f t="shared" si="43"/>
        <v>0</v>
      </c>
      <c r="U253" s="232"/>
    </row>
    <row r="254" spans="1:72" ht="21.6" customHeight="1">
      <c r="A254" s="6">
        <f t="shared" si="44"/>
        <v>12</v>
      </c>
      <c r="B254" s="570"/>
      <c r="C254" s="571"/>
      <c r="D254" s="571"/>
      <c r="E254" s="571"/>
      <c r="F254" s="571"/>
      <c r="G254" s="572"/>
      <c r="H254" s="192"/>
      <c r="I254" s="193" t="s">
        <v>205</v>
      </c>
      <c r="J254" s="193" t="s">
        <v>205</v>
      </c>
      <c r="K254" s="193" t="s">
        <v>205</v>
      </c>
      <c r="L254" s="192"/>
      <c r="M254" s="192" t="s">
        <v>205</v>
      </c>
      <c r="N254" s="192" t="s">
        <v>205</v>
      </c>
      <c r="O254" s="192" t="s">
        <v>205</v>
      </c>
      <c r="P254" s="192" t="s">
        <v>205</v>
      </c>
      <c r="Q254" s="192" t="s">
        <v>205</v>
      </c>
      <c r="R254" s="230">
        <f t="shared" si="45"/>
        <v>0</v>
      </c>
      <c r="S254" s="230">
        <f t="shared" si="43"/>
        <v>0</v>
      </c>
      <c r="U254" s="232"/>
    </row>
    <row r="255" spans="1:72" ht="21.6" customHeight="1">
      <c r="A255" s="6">
        <f t="shared" si="44"/>
        <v>13</v>
      </c>
      <c r="B255" s="570"/>
      <c r="C255" s="571"/>
      <c r="D255" s="571"/>
      <c r="E255" s="571"/>
      <c r="F255" s="571"/>
      <c r="G255" s="572"/>
      <c r="H255" s="192"/>
      <c r="I255" s="193" t="s">
        <v>205</v>
      </c>
      <c r="J255" s="193" t="s">
        <v>205</v>
      </c>
      <c r="K255" s="193" t="s">
        <v>205</v>
      </c>
      <c r="L255" s="192"/>
      <c r="M255" s="192" t="s">
        <v>205</v>
      </c>
      <c r="N255" s="192" t="s">
        <v>205</v>
      </c>
      <c r="O255" s="192" t="s">
        <v>205</v>
      </c>
      <c r="P255" s="192" t="s">
        <v>205</v>
      </c>
      <c r="Q255" s="192" t="s">
        <v>205</v>
      </c>
      <c r="R255" s="230">
        <f t="shared" si="45"/>
        <v>0</v>
      </c>
      <c r="S255" s="230">
        <f t="shared" si="43"/>
        <v>0</v>
      </c>
      <c r="U255" s="232"/>
    </row>
    <row r="256" spans="1:72" ht="21.6" customHeight="1">
      <c r="A256" s="6">
        <f t="shared" si="44"/>
        <v>14</v>
      </c>
      <c r="B256" s="570"/>
      <c r="C256" s="571"/>
      <c r="D256" s="571"/>
      <c r="E256" s="571"/>
      <c r="F256" s="571"/>
      <c r="G256" s="572"/>
      <c r="H256" s="192"/>
      <c r="I256" s="193" t="s">
        <v>205</v>
      </c>
      <c r="J256" s="193" t="s">
        <v>205</v>
      </c>
      <c r="K256" s="193" t="s">
        <v>205</v>
      </c>
      <c r="L256" s="192"/>
      <c r="M256" s="192" t="s">
        <v>205</v>
      </c>
      <c r="N256" s="192" t="s">
        <v>205</v>
      </c>
      <c r="O256" s="192" t="s">
        <v>205</v>
      </c>
      <c r="P256" s="192" t="s">
        <v>205</v>
      </c>
      <c r="Q256" s="192" t="s">
        <v>205</v>
      </c>
      <c r="R256" s="230">
        <f t="shared" si="45"/>
        <v>0</v>
      </c>
      <c r="S256" s="230">
        <f t="shared" si="43"/>
        <v>0</v>
      </c>
      <c r="U256" s="232"/>
    </row>
    <row r="257" spans="1:21" ht="21.6" customHeight="1">
      <c r="A257" s="6">
        <f t="shared" si="44"/>
        <v>15</v>
      </c>
      <c r="B257" s="570"/>
      <c r="C257" s="571"/>
      <c r="D257" s="571"/>
      <c r="E257" s="571"/>
      <c r="F257" s="571"/>
      <c r="G257" s="572"/>
      <c r="H257" s="192"/>
      <c r="I257" s="193" t="s">
        <v>205</v>
      </c>
      <c r="J257" s="193" t="s">
        <v>205</v>
      </c>
      <c r="K257" s="193" t="s">
        <v>205</v>
      </c>
      <c r="L257" s="192"/>
      <c r="M257" s="192" t="s">
        <v>205</v>
      </c>
      <c r="N257" s="192" t="s">
        <v>205</v>
      </c>
      <c r="O257" s="192" t="s">
        <v>205</v>
      </c>
      <c r="P257" s="192" t="s">
        <v>205</v>
      </c>
      <c r="Q257" s="192" t="s">
        <v>205</v>
      </c>
      <c r="R257" s="230">
        <f t="shared" si="45"/>
        <v>0</v>
      </c>
      <c r="S257" s="230">
        <f t="shared" si="43"/>
        <v>0</v>
      </c>
      <c r="U257" s="232"/>
    </row>
    <row r="258" spans="1:21" ht="21.6" customHeight="1">
      <c r="A258" s="6">
        <f t="shared" si="44"/>
        <v>16</v>
      </c>
      <c r="B258" s="570"/>
      <c r="C258" s="571"/>
      <c r="D258" s="571"/>
      <c r="E258" s="571"/>
      <c r="F258" s="571"/>
      <c r="G258" s="572"/>
      <c r="H258" s="192"/>
      <c r="I258" s="193" t="s">
        <v>205</v>
      </c>
      <c r="J258" s="193" t="s">
        <v>205</v>
      </c>
      <c r="K258" s="193" t="s">
        <v>205</v>
      </c>
      <c r="L258" s="192"/>
      <c r="M258" s="192" t="s">
        <v>205</v>
      </c>
      <c r="N258" s="192" t="s">
        <v>205</v>
      </c>
      <c r="O258" s="192" t="s">
        <v>205</v>
      </c>
      <c r="P258" s="192" t="s">
        <v>205</v>
      </c>
      <c r="Q258" s="192" t="s">
        <v>205</v>
      </c>
      <c r="R258" s="230">
        <f t="shared" si="45"/>
        <v>0</v>
      </c>
      <c r="S258" s="230">
        <f t="shared" si="43"/>
        <v>0</v>
      </c>
      <c r="U258" s="232"/>
    </row>
    <row r="259" spans="1:21" ht="21.6" customHeight="1">
      <c r="A259" s="6">
        <f t="shared" si="44"/>
        <v>17</v>
      </c>
      <c r="B259" s="570"/>
      <c r="C259" s="571"/>
      <c r="D259" s="571"/>
      <c r="E259" s="571"/>
      <c r="F259" s="571"/>
      <c r="G259" s="572"/>
      <c r="H259" s="192"/>
      <c r="I259" s="193" t="s">
        <v>205</v>
      </c>
      <c r="J259" s="193" t="s">
        <v>205</v>
      </c>
      <c r="K259" s="193" t="s">
        <v>205</v>
      </c>
      <c r="L259" s="192"/>
      <c r="M259" s="192" t="s">
        <v>205</v>
      </c>
      <c r="N259" s="192" t="s">
        <v>205</v>
      </c>
      <c r="O259" s="192" t="s">
        <v>205</v>
      </c>
      <c r="P259" s="192" t="s">
        <v>205</v>
      </c>
      <c r="Q259" s="192" t="s">
        <v>205</v>
      </c>
      <c r="R259" s="230">
        <f t="shared" si="45"/>
        <v>0</v>
      </c>
      <c r="S259" s="230">
        <f t="shared" si="43"/>
        <v>0</v>
      </c>
      <c r="U259" s="232"/>
    </row>
    <row r="260" spans="1:21" ht="21.6" customHeight="1">
      <c r="A260" s="6">
        <f t="shared" si="44"/>
        <v>18</v>
      </c>
      <c r="B260" s="570"/>
      <c r="C260" s="571"/>
      <c r="D260" s="571"/>
      <c r="E260" s="571"/>
      <c r="F260" s="571"/>
      <c r="G260" s="572"/>
      <c r="H260" s="192"/>
      <c r="I260" s="193" t="s">
        <v>205</v>
      </c>
      <c r="J260" s="193" t="s">
        <v>205</v>
      </c>
      <c r="K260" s="193" t="s">
        <v>205</v>
      </c>
      <c r="L260" s="192"/>
      <c r="M260" s="192" t="s">
        <v>205</v>
      </c>
      <c r="N260" s="192" t="s">
        <v>205</v>
      </c>
      <c r="O260" s="192" t="s">
        <v>205</v>
      </c>
      <c r="P260" s="192" t="s">
        <v>205</v>
      </c>
      <c r="Q260" s="192" t="s">
        <v>205</v>
      </c>
      <c r="R260" s="230">
        <f t="shared" si="45"/>
        <v>0</v>
      </c>
      <c r="S260" s="230">
        <f t="shared" si="43"/>
        <v>0</v>
      </c>
      <c r="U260" s="232"/>
    </row>
    <row r="261" spans="1:21" ht="21.6" customHeight="1">
      <c r="A261" s="6">
        <f t="shared" si="44"/>
        <v>19</v>
      </c>
      <c r="B261" s="570"/>
      <c r="C261" s="571"/>
      <c r="D261" s="571"/>
      <c r="E261" s="571"/>
      <c r="F261" s="571"/>
      <c r="G261" s="572"/>
      <c r="H261" s="192"/>
      <c r="I261" s="193" t="s">
        <v>205</v>
      </c>
      <c r="J261" s="193" t="s">
        <v>205</v>
      </c>
      <c r="K261" s="193" t="s">
        <v>205</v>
      </c>
      <c r="L261" s="192"/>
      <c r="M261" s="192" t="s">
        <v>205</v>
      </c>
      <c r="N261" s="192" t="s">
        <v>205</v>
      </c>
      <c r="O261" s="192" t="s">
        <v>205</v>
      </c>
      <c r="P261" s="192" t="s">
        <v>205</v>
      </c>
      <c r="Q261" s="192" t="s">
        <v>205</v>
      </c>
      <c r="R261" s="230">
        <f t="shared" si="45"/>
        <v>0</v>
      </c>
      <c r="S261" s="230">
        <f t="shared" si="43"/>
        <v>0</v>
      </c>
      <c r="U261" s="232"/>
    </row>
    <row r="262" spans="1:21" ht="21.6" customHeight="1">
      <c r="A262" s="6">
        <f t="shared" si="44"/>
        <v>20</v>
      </c>
      <c r="B262" s="570"/>
      <c r="C262" s="571"/>
      <c r="D262" s="571"/>
      <c r="E262" s="571"/>
      <c r="F262" s="571"/>
      <c r="G262" s="572"/>
      <c r="H262" s="192"/>
      <c r="I262" s="193" t="s">
        <v>205</v>
      </c>
      <c r="J262" s="193" t="s">
        <v>205</v>
      </c>
      <c r="K262" s="193" t="s">
        <v>205</v>
      </c>
      <c r="L262" s="192"/>
      <c r="M262" s="192" t="s">
        <v>205</v>
      </c>
      <c r="N262" s="192" t="s">
        <v>205</v>
      </c>
      <c r="O262" s="192" t="s">
        <v>205</v>
      </c>
      <c r="P262" s="192" t="s">
        <v>205</v>
      </c>
      <c r="Q262" s="192" t="s">
        <v>205</v>
      </c>
      <c r="R262" s="230">
        <f t="shared" si="45"/>
        <v>0</v>
      </c>
      <c r="S262" s="230">
        <f t="shared" si="43"/>
        <v>0</v>
      </c>
      <c r="U262" s="232"/>
    </row>
    <row r="263" spans="1:21" ht="21.6" customHeight="1">
      <c r="A263" s="6">
        <f t="shared" si="44"/>
        <v>21</v>
      </c>
      <c r="B263" s="570"/>
      <c r="C263" s="571"/>
      <c r="D263" s="571"/>
      <c r="E263" s="571"/>
      <c r="F263" s="571"/>
      <c r="G263" s="572"/>
      <c r="H263" s="192"/>
      <c r="I263" s="193" t="s">
        <v>205</v>
      </c>
      <c r="J263" s="193" t="s">
        <v>205</v>
      </c>
      <c r="K263" s="193" t="s">
        <v>205</v>
      </c>
      <c r="L263" s="192"/>
      <c r="M263" s="192" t="s">
        <v>205</v>
      </c>
      <c r="N263" s="192" t="s">
        <v>205</v>
      </c>
      <c r="O263" s="192" t="s">
        <v>205</v>
      </c>
      <c r="P263" s="192" t="s">
        <v>205</v>
      </c>
      <c r="Q263" s="192" t="s">
        <v>205</v>
      </c>
      <c r="R263" s="230">
        <f t="shared" si="45"/>
        <v>0</v>
      </c>
      <c r="S263" s="230">
        <f t="shared" si="43"/>
        <v>0</v>
      </c>
      <c r="U263" s="232"/>
    </row>
    <row r="264" spans="1:21" ht="21.6" customHeight="1">
      <c r="A264" s="6">
        <f t="shared" si="44"/>
        <v>22</v>
      </c>
      <c r="B264" s="570"/>
      <c r="C264" s="571"/>
      <c r="D264" s="571"/>
      <c r="E264" s="571"/>
      <c r="F264" s="571"/>
      <c r="G264" s="572"/>
      <c r="H264" s="192"/>
      <c r="I264" s="193" t="s">
        <v>205</v>
      </c>
      <c r="J264" s="193" t="s">
        <v>205</v>
      </c>
      <c r="K264" s="193" t="s">
        <v>205</v>
      </c>
      <c r="L264" s="192"/>
      <c r="M264" s="192" t="s">
        <v>205</v>
      </c>
      <c r="N264" s="192" t="s">
        <v>205</v>
      </c>
      <c r="O264" s="192" t="s">
        <v>205</v>
      </c>
      <c r="P264" s="192" t="s">
        <v>205</v>
      </c>
      <c r="Q264" s="192" t="s">
        <v>205</v>
      </c>
      <c r="R264" s="230">
        <f t="shared" si="45"/>
        <v>0</v>
      </c>
      <c r="S264" s="230">
        <f t="shared" si="43"/>
        <v>0</v>
      </c>
      <c r="U264" s="232"/>
    </row>
    <row r="265" spans="1:21" ht="21.6" customHeight="1">
      <c r="A265" s="6">
        <f t="shared" si="44"/>
        <v>23</v>
      </c>
      <c r="B265" s="570"/>
      <c r="C265" s="571"/>
      <c r="D265" s="571"/>
      <c r="E265" s="571"/>
      <c r="F265" s="571"/>
      <c r="G265" s="572"/>
      <c r="H265" s="192"/>
      <c r="I265" s="193" t="s">
        <v>205</v>
      </c>
      <c r="J265" s="193" t="s">
        <v>205</v>
      </c>
      <c r="K265" s="193" t="s">
        <v>205</v>
      </c>
      <c r="L265" s="192"/>
      <c r="M265" s="192" t="s">
        <v>205</v>
      </c>
      <c r="N265" s="192" t="s">
        <v>205</v>
      </c>
      <c r="O265" s="192" t="s">
        <v>205</v>
      </c>
      <c r="P265" s="192" t="s">
        <v>205</v>
      </c>
      <c r="Q265" s="192" t="s">
        <v>205</v>
      </c>
      <c r="R265" s="230">
        <f t="shared" si="45"/>
        <v>0</v>
      </c>
      <c r="S265" s="230">
        <f t="shared" si="43"/>
        <v>0</v>
      </c>
      <c r="U265" s="232"/>
    </row>
    <row r="266" spans="1:21" ht="21.6" customHeight="1">
      <c r="A266" s="6">
        <f t="shared" si="44"/>
        <v>24</v>
      </c>
      <c r="B266" s="570"/>
      <c r="C266" s="571"/>
      <c r="D266" s="571"/>
      <c r="E266" s="571"/>
      <c r="F266" s="571"/>
      <c r="G266" s="572"/>
      <c r="H266" s="192"/>
      <c r="I266" s="193" t="s">
        <v>205</v>
      </c>
      <c r="J266" s="193" t="s">
        <v>205</v>
      </c>
      <c r="K266" s="193" t="s">
        <v>205</v>
      </c>
      <c r="L266" s="192"/>
      <c r="M266" s="192" t="s">
        <v>205</v>
      </c>
      <c r="N266" s="192" t="s">
        <v>205</v>
      </c>
      <c r="O266" s="192" t="s">
        <v>205</v>
      </c>
      <c r="P266" s="192" t="s">
        <v>205</v>
      </c>
      <c r="Q266" s="192" t="s">
        <v>205</v>
      </c>
      <c r="R266" s="230">
        <f t="shared" si="45"/>
        <v>0</v>
      </c>
      <c r="S266" s="230">
        <f t="shared" si="43"/>
        <v>0</v>
      </c>
      <c r="U266" s="232"/>
    </row>
    <row r="267" spans="1:21" ht="21.6" customHeight="1">
      <c r="A267" s="6">
        <f t="shared" si="44"/>
        <v>25</v>
      </c>
      <c r="B267" s="570"/>
      <c r="C267" s="571"/>
      <c r="D267" s="571"/>
      <c r="E267" s="571"/>
      <c r="F267" s="571"/>
      <c r="G267" s="572"/>
      <c r="H267" s="192"/>
      <c r="I267" s="193" t="s">
        <v>205</v>
      </c>
      <c r="J267" s="193" t="s">
        <v>205</v>
      </c>
      <c r="K267" s="193" t="s">
        <v>205</v>
      </c>
      <c r="L267" s="192"/>
      <c r="M267" s="192" t="s">
        <v>205</v>
      </c>
      <c r="N267" s="192" t="s">
        <v>205</v>
      </c>
      <c r="O267" s="192" t="s">
        <v>205</v>
      </c>
      <c r="P267" s="192" t="s">
        <v>205</v>
      </c>
      <c r="Q267" s="192" t="s">
        <v>205</v>
      </c>
      <c r="R267" s="230">
        <f t="shared" si="45"/>
        <v>0</v>
      </c>
      <c r="S267" s="230">
        <f t="shared" si="43"/>
        <v>0</v>
      </c>
      <c r="U267" s="232"/>
    </row>
    <row r="268" spans="1:21" ht="21.6" customHeight="1">
      <c r="A268" s="6">
        <f t="shared" si="44"/>
        <v>26</v>
      </c>
      <c r="B268" s="570"/>
      <c r="C268" s="571"/>
      <c r="D268" s="571"/>
      <c r="E268" s="571"/>
      <c r="F268" s="571"/>
      <c r="G268" s="572"/>
      <c r="H268" s="192"/>
      <c r="I268" s="193" t="s">
        <v>205</v>
      </c>
      <c r="J268" s="193" t="s">
        <v>205</v>
      </c>
      <c r="K268" s="193" t="s">
        <v>205</v>
      </c>
      <c r="L268" s="192"/>
      <c r="M268" s="192" t="s">
        <v>205</v>
      </c>
      <c r="N268" s="192" t="s">
        <v>205</v>
      </c>
      <c r="O268" s="192" t="s">
        <v>205</v>
      </c>
      <c r="P268" s="192" t="s">
        <v>205</v>
      </c>
      <c r="Q268" s="192" t="s">
        <v>205</v>
      </c>
      <c r="R268" s="230">
        <f t="shared" si="45"/>
        <v>0</v>
      </c>
      <c r="S268" s="230">
        <f t="shared" si="43"/>
        <v>0</v>
      </c>
      <c r="U268" s="232"/>
    </row>
    <row r="269" spans="1:21" ht="21.6" customHeight="1">
      <c r="A269" s="6">
        <f t="shared" si="44"/>
        <v>27</v>
      </c>
      <c r="B269" s="570"/>
      <c r="C269" s="571"/>
      <c r="D269" s="571"/>
      <c r="E269" s="571"/>
      <c r="F269" s="571"/>
      <c r="G269" s="572"/>
      <c r="H269" s="192"/>
      <c r="I269" s="193" t="s">
        <v>205</v>
      </c>
      <c r="J269" s="193" t="s">
        <v>205</v>
      </c>
      <c r="K269" s="193" t="s">
        <v>205</v>
      </c>
      <c r="L269" s="192"/>
      <c r="M269" s="192" t="s">
        <v>205</v>
      </c>
      <c r="N269" s="192" t="s">
        <v>205</v>
      </c>
      <c r="O269" s="192" t="s">
        <v>205</v>
      </c>
      <c r="P269" s="192" t="s">
        <v>205</v>
      </c>
      <c r="Q269" s="192" t="s">
        <v>205</v>
      </c>
      <c r="R269" s="230">
        <f t="shared" si="45"/>
        <v>0</v>
      </c>
      <c r="S269" s="230">
        <f t="shared" si="43"/>
        <v>0</v>
      </c>
      <c r="U269" s="232"/>
    </row>
    <row r="270" spans="1:21" ht="21.6" customHeight="1">
      <c r="A270" s="6">
        <f t="shared" si="44"/>
        <v>28</v>
      </c>
      <c r="B270" s="570"/>
      <c r="C270" s="571"/>
      <c r="D270" s="571"/>
      <c r="E270" s="571"/>
      <c r="F270" s="571"/>
      <c r="G270" s="572"/>
      <c r="H270" s="192"/>
      <c r="I270" s="193" t="s">
        <v>205</v>
      </c>
      <c r="J270" s="193" t="s">
        <v>205</v>
      </c>
      <c r="K270" s="193" t="s">
        <v>205</v>
      </c>
      <c r="L270" s="192"/>
      <c r="M270" s="192" t="s">
        <v>205</v>
      </c>
      <c r="N270" s="192" t="s">
        <v>205</v>
      </c>
      <c r="O270" s="192" t="s">
        <v>205</v>
      </c>
      <c r="P270" s="192" t="s">
        <v>205</v>
      </c>
      <c r="Q270" s="192" t="s">
        <v>205</v>
      </c>
      <c r="R270" s="230">
        <f t="shared" si="45"/>
        <v>0</v>
      </c>
      <c r="S270" s="230">
        <f t="shared" si="43"/>
        <v>0</v>
      </c>
      <c r="U270" s="232"/>
    </row>
    <row r="271" spans="1:21" ht="21.6" customHeight="1">
      <c r="A271" s="6">
        <f t="shared" si="44"/>
        <v>29</v>
      </c>
      <c r="B271" s="570"/>
      <c r="C271" s="571"/>
      <c r="D271" s="571"/>
      <c r="E271" s="571"/>
      <c r="F271" s="571"/>
      <c r="G271" s="572"/>
      <c r="H271" s="192"/>
      <c r="I271" s="193" t="s">
        <v>205</v>
      </c>
      <c r="J271" s="193" t="s">
        <v>205</v>
      </c>
      <c r="K271" s="193" t="s">
        <v>205</v>
      </c>
      <c r="L271" s="192"/>
      <c r="M271" s="192" t="s">
        <v>205</v>
      </c>
      <c r="N271" s="192" t="s">
        <v>205</v>
      </c>
      <c r="O271" s="192" t="s">
        <v>205</v>
      </c>
      <c r="P271" s="192" t="s">
        <v>205</v>
      </c>
      <c r="Q271" s="192" t="s">
        <v>205</v>
      </c>
      <c r="R271" s="230">
        <f t="shared" si="45"/>
        <v>0</v>
      </c>
      <c r="S271" s="230">
        <f t="shared" si="43"/>
        <v>0</v>
      </c>
      <c r="U271" s="232"/>
    </row>
    <row r="272" spans="1:21" ht="21.6" customHeight="1">
      <c r="A272" s="6">
        <f t="shared" si="44"/>
        <v>30</v>
      </c>
      <c r="B272" s="570"/>
      <c r="C272" s="571"/>
      <c r="D272" s="571"/>
      <c r="E272" s="571"/>
      <c r="F272" s="571"/>
      <c r="G272" s="572"/>
      <c r="H272" s="192"/>
      <c r="I272" s="193" t="s">
        <v>205</v>
      </c>
      <c r="J272" s="193" t="s">
        <v>205</v>
      </c>
      <c r="K272" s="193" t="s">
        <v>205</v>
      </c>
      <c r="L272" s="192"/>
      <c r="M272" s="192" t="s">
        <v>205</v>
      </c>
      <c r="N272" s="192" t="s">
        <v>205</v>
      </c>
      <c r="O272" s="192" t="s">
        <v>205</v>
      </c>
      <c r="P272" s="192" t="s">
        <v>205</v>
      </c>
      <c r="Q272" s="192" t="s">
        <v>205</v>
      </c>
      <c r="R272" s="230">
        <f t="shared" si="45"/>
        <v>0</v>
      </c>
      <c r="S272" s="230">
        <f t="shared" si="43"/>
        <v>0</v>
      </c>
      <c r="U272" s="232"/>
    </row>
    <row r="273" spans="1:72" ht="21.6" customHeight="1">
      <c r="A273" s="6">
        <f t="shared" si="44"/>
        <v>31</v>
      </c>
      <c r="B273" s="570"/>
      <c r="C273" s="571"/>
      <c r="D273" s="571"/>
      <c r="E273" s="571"/>
      <c r="F273" s="571"/>
      <c r="G273" s="572"/>
      <c r="H273" s="192"/>
      <c r="I273" s="193" t="s">
        <v>205</v>
      </c>
      <c r="J273" s="193" t="s">
        <v>205</v>
      </c>
      <c r="K273" s="193" t="s">
        <v>205</v>
      </c>
      <c r="L273" s="192"/>
      <c r="M273" s="192" t="s">
        <v>205</v>
      </c>
      <c r="N273" s="192" t="s">
        <v>205</v>
      </c>
      <c r="O273" s="192" t="s">
        <v>205</v>
      </c>
      <c r="P273" s="192" t="s">
        <v>205</v>
      </c>
      <c r="Q273" s="192" t="s">
        <v>205</v>
      </c>
      <c r="R273" s="230">
        <f t="shared" si="45"/>
        <v>0</v>
      </c>
      <c r="S273" s="230">
        <f t="shared" si="43"/>
        <v>0</v>
      </c>
      <c r="U273" s="232"/>
    </row>
    <row r="274" spans="1:72" ht="21.6" customHeight="1">
      <c r="A274" s="6">
        <f t="shared" si="44"/>
        <v>32</v>
      </c>
      <c r="B274" s="570"/>
      <c r="C274" s="571"/>
      <c r="D274" s="571"/>
      <c r="E274" s="571"/>
      <c r="F274" s="571"/>
      <c r="G274" s="572"/>
      <c r="H274" s="192"/>
      <c r="I274" s="193" t="s">
        <v>205</v>
      </c>
      <c r="J274" s="193" t="s">
        <v>205</v>
      </c>
      <c r="K274" s="193" t="s">
        <v>205</v>
      </c>
      <c r="L274" s="192"/>
      <c r="M274" s="192" t="s">
        <v>205</v>
      </c>
      <c r="N274" s="192" t="s">
        <v>205</v>
      </c>
      <c r="O274" s="192" t="s">
        <v>205</v>
      </c>
      <c r="P274" s="192" t="s">
        <v>205</v>
      </c>
      <c r="Q274" s="192" t="s">
        <v>205</v>
      </c>
      <c r="R274" s="230">
        <f t="shared" si="45"/>
        <v>0</v>
      </c>
      <c r="S274" s="230">
        <f t="shared" si="43"/>
        <v>0</v>
      </c>
      <c r="U274" s="232"/>
    </row>
    <row r="275" spans="1:72" ht="21.6" customHeight="1">
      <c r="A275" s="6">
        <f t="shared" si="44"/>
        <v>33</v>
      </c>
      <c r="B275" s="570"/>
      <c r="C275" s="571"/>
      <c r="D275" s="571"/>
      <c r="E275" s="571"/>
      <c r="F275" s="571"/>
      <c r="G275" s="572"/>
      <c r="H275" s="192"/>
      <c r="I275" s="193" t="s">
        <v>205</v>
      </c>
      <c r="J275" s="193" t="s">
        <v>205</v>
      </c>
      <c r="K275" s="193" t="s">
        <v>205</v>
      </c>
      <c r="L275" s="192"/>
      <c r="M275" s="192" t="s">
        <v>205</v>
      </c>
      <c r="N275" s="192" t="s">
        <v>205</v>
      </c>
      <c r="O275" s="192" t="s">
        <v>205</v>
      </c>
      <c r="P275" s="192" t="s">
        <v>205</v>
      </c>
      <c r="Q275" s="192" t="s">
        <v>205</v>
      </c>
      <c r="R275" s="230">
        <f t="shared" si="45"/>
        <v>0</v>
      </c>
      <c r="S275" s="230">
        <f t="shared" si="43"/>
        <v>0</v>
      </c>
      <c r="U275" s="232"/>
    </row>
    <row r="276" spans="1:72" ht="21.6" customHeight="1">
      <c r="A276" s="6">
        <f t="shared" si="44"/>
        <v>34</v>
      </c>
      <c r="B276" s="570"/>
      <c r="C276" s="571"/>
      <c r="D276" s="571"/>
      <c r="E276" s="571"/>
      <c r="F276" s="571"/>
      <c r="G276" s="572"/>
      <c r="H276" s="192"/>
      <c r="I276" s="193" t="s">
        <v>205</v>
      </c>
      <c r="J276" s="193" t="s">
        <v>205</v>
      </c>
      <c r="K276" s="193" t="s">
        <v>205</v>
      </c>
      <c r="L276" s="192"/>
      <c r="M276" s="192" t="s">
        <v>205</v>
      </c>
      <c r="N276" s="192" t="s">
        <v>205</v>
      </c>
      <c r="O276" s="192" t="s">
        <v>205</v>
      </c>
      <c r="P276" s="192" t="s">
        <v>205</v>
      </c>
      <c r="Q276" s="192" t="s">
        <v>205</v>
      </c>
      <c r="R276" s="230">
        <f t="shared" si="45"/>
        <v>0</v>
      </c>
      <c r="S276" s="230">
        <f t="shared" si="43"/>
        <v>0</v>
      </c>
      <c r="U276" s="232"/>
    </row>
    <row r="277" spans="1:72" ht="21.6" customHeight="1">
      <c r="A277" s="6">
        <f t="shared" si="44"/>
        <v>35</v>
      </c>
      <c r="B277" s="570"/>
      <c r="C277" s="571"/>
      <c r="D277" s="571"/>
      <c r="E277" s="571"/>
      <c r="F277" s="571"/>
      <c r="G277" s="572"/>
      <c r="H277" s="192"/>
      <c r="I277" s="193" t="s">
        <v>205</v>
      </c>
      <c r="J277" s="193" t="s">
        <v>205</v>
      </c>
      <c r="K277" s="193" t="s">
        <v>205</v>
      </c>
      <c r="L277" s="192"/>
      <c r="M277" s="192" t="s">
        <v>205</v>
      </c>
      <c r="N277" s="192" t="s">
        <v>205</v>
      </c>
      <c r="O277" s="192" t="s">
        <v>205</v>
      </c>
      <c r="P277" s="192" t="s">
        <v>205</v>
      </c>
      <c r="Q277" s="192" t="s">
        <v>205</v>
      </c>
      <c r="R277" s="230">
        <f t="shared" si="45"/>
        <v>0</v>
      </c>
      <c r="S277" s="230">
        <f t="shared" si="43"/>
        <v>0</v>
      </c>
      <c r="U277" s="232"/>
    </row>
    <row r="278" spans="1:72" ht="21.6" customHeight="1">
      <c r="A278" s="6">
        <f t="shared" si="44"/>
        <v>36</v>
      </c>
      <c r="B278" s="570"/>
      <c r="C278" s="571"/>
      <c r="D278" s="571"/>
      <c r="E278" s="571"/>
      <c r="F278" s="571"/>
      <c r="G278" s="572"/>
      <c r="H278" s="192"/>
      <c r="I278" s="193" t="s">
        <v>205</v>
      </c>
      <c r="J278" s="193" t="s">
        <v>205</v>
      </c>
      <c r="K278" s="193" t="s">
        <v>205</v>
      </c>
      <c r="L278" s="192"/>
      <c r="M278" s="192" t="s">
        <v>205</v>
      </c>
      <c r="N278" s="192" t="s">
        <v>205</v>
      </c>
      <c r="O278" s="192" t="s">
        <v>205</v>
      </c>
      <c r="P278" s="192" t="s">
        <v>205</v>
      </c>
      <c r="Q278" s="192" t="s">
        <v>205</v>
      </c>
      <c r="R278" s="230">
        <f t="shared" si="45"/>
        <v>0</v>
      </c>
      <c r="S278" s="230">
        <f t="shared" si="43"/>
        <v>0</v>
      </c>
      <c r="U278" s="232"/>
    </row>
    <row r="279" spans="1:72" ht="21.6" customHeight="1">
      <c r="A279" s="6">
        <f t="shared" si="44"/>
        <v>37</v>
      </c>
      <c r="B279" s="570"/>
      <c r="C279" s="571"/>
      <c r="D279" s="571"/>
      <c r="E279" s="571"/>
      <c r="F279" s="571"/>
      <c r="G279" s="572"/>
      <c r="H279" s="192"/>
      <c r="I279" s="193" t="s">
        <v>205</v>
      </c>
      <c r="J279" s="193" t="s">
        <v>205</v>
      </c>
      <c r="K279" s="193" t="s">
        <v>205</v>
      </c>
      <c r="L279" s="192"/>
      <c r="M279" s="192" t="s">
        <v>205</v>
      </c>
      <c r="N279" s="192" t="s">
        <v>205</v>
      </c>
      <c r="O279" s="192" t="s">
        <v>205</v>
      </c>
      <c r="P279" s="192" t="s">
        <v>205</v>
      </c>
      <c r="Q279" s="192" t="s">
        <v>205</v>
      </c>
      <c r="R279" s="230">
        <f t="shared" si="45"/>
        <v>0</v>
      </c>
      <c r="S279" s="230">
        <f t="shared" si="43"/>
        <v>0</v>
      </c>
      <c r="U279" s="232"/>
    </row>
    <row r="280" spans="1:72" ht="21.6" customHeight="1">
      <c r="A280" s="6">
        <f t="shared" si="44"/>
        <v>38</v>
      </c>
      <c r="B280" s="570"/>
      <c r="C280" s="571"/>
      <c r="D280" s="571"/>
      <c r="E280" s="571"/>
      <c r="F280" s="571"/>
      <c r="G280" s="572"/>
      <c r="H280" s="192"/>
      <c r="I280" s="193" t="s">
        <v>205</v>
      </c>
      <c r="J280" s="193" t="s">
        <v>205</v>
      </c>
      <c r="K280" s="193" t="s">
        <v>205</v>
      </c>
      <c r="L280" s="192"/>
      <c r="M280" s="192" t="s">
        <v>205</v>
      </c>
      <c r="N280" s="192" t="s">
        <v>205</v>
      </c>
      <c r="O280" s="192" t="s">
        <v>205</v>
      </c>
      <c r="P280" s="192" t="s">
        <v>205</v>
      </c>
      <c r="Q280" s="192" t="s">
        <v>205</v>
      </c>
      <c r="R280" s="230">
        <f t="shared" si="45"/>
        <v>0</v>
      </c>
      <c r="S280" s="230">
        <f t="shared" si="43"/>
        <v>0</v>
      </c>
      <c r="U280" s="232"/>
    </row>
    <row r="281" spans="1:72" ht="21.6" customHeight="1">
      <c r="A281" s="6">
        <f t="shared" si="44"/>
        <v>39</v>
      </c>
      <c r="B281" s="570"/>
      <c r="C281" s="571"/>
      <c r="D281" s="571"/>
      <c r="E281" s="571"/>
      <c r="F281" s="571"/>
      <c r="G281" s="572"/>
      <c r="H281" s="192"/>
      <c r="I281" s="193" t="s">
        <v>205</v>
      </c>
      <c r="J281" s="193" t="s">
        <v>205</v>
      </c>
      <c r="K281" s="193" t="s">
        <v>205</v>
      </c>
      <c r="L281" s="192"/>
      <c r="M281" s="192" t="s">
        <v>205</v>
      </c>
      <c r="N281" s="192" t="s">
        <v>205</v>
      </c>
      <c r="O281" s="192" t="s">
        <v>205</v>
      </c>
      <c r="P281" s="192" t="s">
        <v>205</v>
      </c>
      <c r="Q281" s="192" t="s">
        <v>205</v>
      </c>
      <c r="R281" s="230">
        <f t="shared" si="45"/>
        <v>0</v>
      </c>
      <c r="S281" s="230">
        <f t="shared" si="43"/>
        <v>0</v>
      </c>
      <c r="T281" s="219"/>
      <c r="U281" s="232"/>
    </row>
    <row r="282" spans="1:72" ht="21.6" customHeight="1">
      <c r="A282" s="6">
        <f t="shared" si="44"/>
        <v>40</v>
      </c>
      <c r="B282" s="570"/>
      <c r="C282" s="571"/>
      <c r="D282" s="571"/>
      <c r="E282" s="571"/>
      <c r="F282" s="571"/>
      <c r="G282" s="572"/>
      <c r="H282" s="192"/>
      <c r="I282" s="193" t="s">
        <v>205</v>
      </c>
      <c r="J282" s="193" t="s">
        <v>205</v>
      </c>
      <c r="K282" s="193" t="s">
        <v>205</v>
      </c>
      <c r="L282" s="192"/>
      <c r="M282" s="192" t="s">
        <v>205</v>
      </c>
      <c r="N282" s="192" t="s">
        <v>205</v>
      </c>
      <c r="O282" s="192" t="s">
        <v>205</v>
      </c>
      <c r="P282" s="192" t="s">
        <v>205</v>
      </c>
      <c r="Q282" s="192" t="s">
        <v>205</v>
      </c>
      <c r="R282" s="230">
        <f t="shared" si="45"/>
        <v>0</v>
      </c>
      <c r="S282" s="230">
        <f t="shared" si="43"/>
        <v>0</v>
      </c>
      <c r="T282" s="219"/>
      <c r="U282" s="232"/>
    </row>
    <row r="283" spans="1:72" ht="21.6" customHeight="1">
      <c r="A283" s="188"/>
      <c r="B283" s="564" t="s">
        <v>253</v>
      </c>
      <c r="C283" s="564"/>
      <c r="D283" s="564"/>
      <c r="E283" s="564"/>
      <c r="F283" s="564"/>
      <c r="G283" s="564"/>
      <c r="H283" s="230" t="s">
        <v>254</v>
      </c>
      <c r="I283" s="230">
        <f>+COUNTIF(I243:I282,"☑")</f>
        <v>0</v>
      </c>
      <c r="J283" s="230">
        <f t="shared" ref="J283" si="46">+COUNTIF(J243:J282,"☑")</f>
        <v>0</v>
      </c>
      <c r="K283" s="230">
        <f t="shared" ref="K283" si="47">+COUNTIF(K243:K282,"☑")</f>
        <v>0</v>
      </c>
      <c r="L283" s="238" t="s">
        <v>254</v>
      </c>
      <c r="M283" s="230">
        <f t="shared" ref="M283" si="48">+COUNTIF(M243:M282,"☑")</f>
        <v>0</v>
      </c>
      <c r="N283" s="230">
        <f t="shared" ref="N283" si="49">+COUNTIF(N243:N282,"☑")</f>
        <v>0</v>
      </c>
      <c r="O283" s="230">
        <f t="shared" ref="O283" si="50">+COUNTIF(O243:O282,"☑")</f>
        <v>0</v>
      </c>
      <c r="P283" s="230">
        <f t="shared" ref="P283" si="51">+COUNTIF(P243:P282,"☑")</f>
        <v>0</v>
      </c>
      <c r="Q283" s="230">
        <f t="shared" ref="Q283" si="52">+COUNTIF(Q243:Q282,"☑")</f>
        <v>0</v>
      </c>
      <c r="R283" s="230">
        <f>SUM(R243:R282)</f>
        <v>0</v>
      </c>
      <c r="S283" s="230">
        <f>SUM(S243:S282)</f>
        <v>0</v>
      </c>
      <c r="T283" s="219"/>
      <c r="U283" s="232"/>
    </row>
    <row r="284" spans="1:72" ht="21.6" customHeight="1">
      <c r="A284" s="585" t="s">
        <v>264</v>
      </c>
      <c r="B284" s="585"/>
      <c r="C284" s="585"/>
      <c r="D284" s="585"/>
      <c r="E284" s="585"/>
      <c r="F284" s="585"/>
      <c r="G284" s="585"/>
      <c r="H284" s="585"/>
      <c r="I284" s="585"/>
      <c r="J284" s="585"/>
      <c r="K284" s="585"/>
      <c r="L284" s="585"/>
      <c r="M284" s="585"/>
      <c r="N284" s="585"/>
      <c r="O284" s="585"/>
      <c r="P284" s="585"/>
      <c r="Q284" s="585"/>
      <c r="R284" s="585"/>
      <c r="S284" s="585"/>
      <c r="T284" s="219"/>
      <c r="U284" s="232"/>
    </row>
    <row r="285" spans="1:72" ht="21.6" customHeight="1">
      <c r="A285" s="377" t="s">
        <v>410</v>
      </c>
      <c r="B285" s="378"/>
      <c r="C285" s="378"/>
      <c r="D285" s="378"/>
      <c r="E285" s="378"/>
      <c r="F285" s="378"/>
      <c r="G285" s="379"/>
      <c r="H285" s="586" t="str">
        <f>H$12</f>
        <v>波戸小学校</v>
      </c>
      <c r="I285" s="587"/>
      <c r="J285" s="587"/>
      <c r="K285" s="587"/>
      <c r="L285" s="587"/>
      <c r="M285" s="587"/>
      <c r="N285" s="587"/>
      <c r="O285" s="587"/>
      <c r="P285" s="587"/>
      <c r="Q285" s="587"/>
      <c r="R285" s="587"/>
      <c r="S285" s="588"/>
      <c r="T285" s="219"/>
      <c r="U285" s="232"/>
    </row>
    <row r="286" spans="1:72" ht="21.6" customHeight="1">
      <c r="A286" s="377" t="s">
        <v>411</v>
      </c>
      <c r="B286" s="378"/>
      <c r="C286" s="378"/>
      <c r="D286" s="378"/>
      <c r="E286" s="378"/>
      <c r="F286" s="378"/>
      <c r="G286" s="379"/>
      <c r="H286" s="586" t="str">
        <f>H$13</f>
        <v>令和８年４月1日（水）～　４月２日（木）1泊2日</v>
      </c>
      <c r="I286" s="587"/>
      <c r="J286" s="587"/>
      <c r="K286" s="587"/>
      <c r="L286" s="587"/>
      <c r="M286" s="587"/>
      <c r="N286" s="587"/>
      <c r="O286" s="587"/>
      <c r="P286" s="587"/>
      <c r="Q286" s="587"/>
      <c r="R286" s="587"/>
      <c r="S286" s="588"/>
      <c r="T286" s="219"/>
      <c r="U286" s="232"/>
    </row>
    <row r="287" spans="1:72" ht="21.6" customHeight="1">
      <c r="A287" s="573" t="s">
        <v>0</v>
      </c>
      <c r="B287" s="576" t="s">
        <v>1</v>
      </c>
      <c r="C287" s="576"/>
      <c r="D287" s="576"/>
      <c r="E287" s="576"/>
      <c r="F287" s="576"/>
      <c r="G287" s="577"/>
      <c r="H287" s="582" t="s">
        <v>26</v>
      </c>
      <c r="I287" s="582" t="s">
        <v>201</v>
      </c>
      <c r="J287" s="439" t="s">
        <v>2</v>
      </c>
      <c r="K287" s="440"/>
      <c r="L287" s="582" t="s">
        <v>200</v>
      </c>
      <c r="M287" s="377" t="s">
        <v>214</v>
      </c>
      <c r="N287" s="378"/>
      <c r="O287" s="378"/>
      <c r="P287" s="378"/>
      <c r="Q287" s="379"/>
      <c r="R287" s="589" t="s">
        <v>90</v>
      </c>
      <c r="S287" s="590"/>
      <c r="T287" s="219"/>
      <c r="U287" s="232"/>
      <c r="BP287" s="222"/>
      <c r="BQ287" s="222"/>
      <c r="BR287" s="222"/>
      <c r="BS287" s="222"/>
      <c r="BT287" s="222"/>
    </row>
    <row r="288" spans="1:72" ht="21.6" customHeight="1">
      <c r="A288" s="574"/>
      <c r="B288" s="578"/>
      <c r="C288" s="578"/>
      <c r="D288" s="578"/>
      <c r="E288" s="578"/>
      <c r="F288" s="578"/>
      <c r="G288" s="579"/>
      <c r="H288" s="583"/>
      <c r="I288" s="583"/>
      <c r="J288" s="573" t="s">
        <v>5</v>
      </c>
      <c r="K288" s="573" t="s">
        <v>6</v>
      </c>
      <c r="L288" s="583"/>
      <c r="M288" s="593">
        <f>M$16</f>
        <v>46113</v>
      </c>
      <c r="N288" s="594"/>
      <c r="O288" s="593">
        <f>O$16</f>
        <v>46114</v>
      </c>
      <c r="P288" s="594"/>
      <c r="Q288" s="235">
        <f>Q$16</f>
        <v>46115</v>
      </c>
      <c r="R288" s="591"/>
      <c r="S288" s="592"/>
      <c r="T288" s="219"/>
      <c r="U288" s="232"/>
    </row>
    <row r="289" spans="1:72" s="35" customFormat="1" ht="21.6" customHeight="1">
      <c r="A289" s="575"/>
      <c r="B289" s="580"/>
      <c r="C289" s="580"/>
      <c r="D289" s="580"/>
      <c r="E289" s="580"/>
      <c r="F289" s="580"/>
      <c r="G289" s="581"/>
      <c r="H289" s="584"/>
      <c r="I289" s="584"/>
      <c r="J289" s="575"/>
      <c r="K289" s="575"/>
      <c r="L289" s="584"/>
      <c r="M289" s="189" t="s">
        <v>207</v>
      </c>
      <c r="N289" s="6" t="s">
        <v>208</v>
      </c>
      <c r="O289" s="6" t="s">
        <v>207</v>
      </c>
      <c r="P289" s="6" t="s">
        <v>208</v>
      </c>
      <c r="Q289" s="6" t="s">
        <v>207</v>
      </c>
      <c r="R289" s="6" t="s">
        <v>207</v>
      </c>
      <c r="S289" s="6" t="s">
        <v>208</v>
      </c>
      <c r="T289" s="219"/>
      <c r="U289" s="232"/>
      <c r="V289" s="216"/>
      <c r="W289" s="216"/>
      <c r="X289" s="216"/>
      <c r="Y289" s="216"/>
      <c r="Z289" s="216"/>
      <c r="AA289" s="216"/>
      <c r="AB289" s="216"/>
      <c r="AC289" s="216"/>
      <c r="AD289" s="216"/>
      <c r="AE289" s="216"/>
      <c r="AF289" s="216"/>
      <c r="AG289" s="216"/>
      <c r="AH289" s="216"/>
      <c r="AI289" s="216"/>
      <c r="AJ289" s="216"/>
      <c r="AK289" s="216"/>
      <c r="AL289" s="216"/>
      <c r="AM289" s="216"/>
      <c r="AN289" s="216"/>
      <c r="AO289" s="216"/>
      <c r="AP289" s="216"/>
      <c r="AQ289" s="216"/>
      <c r="AR289" s="216"/>
      <c r="AS289" s="216"/>
      <c r="AT289" s="216"/>
      <c r="AU289" s="216"/>
      <c r="AV289" s="216"/>
      <c r="AW289" s="216"/>
      <c r="AX289" s="216"/>
      <c r="AY289" s="216"/>
      <c r="AZ289" s="216"/>
      <c r="BA289" s="216"/>
      <c r="BB289" s="216"/>
      <c r="BC289" s="216"/>
      <c r="BD289" s="216"/>
      <c r="BE289" s="216"/>
      <c r="BF289" s="216"/>
      <c r="BG289" s="216"/>
      <c r="BH289" s="216"/>
      <c r="BI289" s="216"/>
      <c r="BJ289" s="216"/>
      <c r="BK289" s="216"/>
      <c r="BL289" s="216"/>
      <c r="BM289" s="216"/>
      <c r="BN289" s="216"/>
      <c r="BO289" s="216"/>
      <c r="BP289" s="216"/>
      <c r="BQ289" s="216"/>
      <c r="BR289" s="216"/>
      <c r="BS289" s="216"/>
      <c r="BT289" s="216"/>
    </row>
    <row r="290" spans="1:72" s="222" customFormat="1" ht="21.6" customHeight="1">
      <c r="A290" s="6">
        <v>1</v>
      </c>
      <c r="B290" s="570"/>
      <c r="C290" s="571"/>
      <c r="D290" s="571"/>
      <c r="E290" s="571"/>
      <c r="F290" s="571"/>
      <c r="G290" s="572"/>
      <c r="H290" s="192"/>
      <c r="I290" s="193" t="s">
        <v>205</v>
      </c>
      <c r="J290" s="193" t="s">
        <v>205</v>
      </c>
      <c r="K290" s="193" t="s">
        <v>205</v>
      </c>
      <c r="L290" s="192"/>
      <c r="M290" s="192" t="s">
        <v>205</v>
      </c>
      <c r="N290" s="192" t="s">
        <v>205</v>
      </c>
      <c r="O290" s="192" t="s">
        <v>205</v>
      </c>
      <c r="P290" s="192" t="s">
        <v>205</v>
      </c>
      <c r="Q290" s="192" t="s">
        <v>205</v>
      </c>
      <c r="R290" s="230">
        <f>COUNTIF($M290,"☑") + COUNTIF($O290,"☑") + COUNTIF($Q290,"☑")</f>
        <v>0</v>
      </c>
      <c r="S290" s="230">
        <f>COUNTIF($N290,"☑") + COUNTIF($P290,"☑")</f>
        <v>0</v>
      </c>
      <c r="T290" s="219"/>
      <c r="U290" s="232"/>
      <c r="V290" s="216"/>
      <c r="W290" s="216"/>
      <c r="X290" s="216"/>
      <c r="Y290" s="216"/>
      <c r="Z290" s="216"/>
      <c r="AA290" s="216"/>
      <c r="AB290" s="216"/>
      <c r="AC290" s="216"/>
      <c r="AD290" s="216"/>
      <c r="AE290" s="216"/>
      <c r="AF290" s="216"/>
      <c r="AG290" s="216"/>
      <c r="AH290" s="216"/>
      <c r="AI290" s="216"/>
      <c r="AJ290" s="216"/>
      <c r="AK290" s="216"/>
      <c r="AL290" s="216"/>
      <c r="AM290" s="216"/>
      <c r="AN290" s="216"/>
      <c r="AO290" s="216"/>
      <c r="AP290" s="216"/>
      <c r="AQ290" s="216"/>
      <c r="AR290" s="216"/>
      <c r="AS290" s="216"/>
      <c r="AT290" s="216"/>
      <c r="AU290" s="216"/>
      <c r="AV290" s="216"/>
      <c r="AW290" s="216"/>
      <c r="AX290" s="216"/>
      <c r="AY290" s="216"/>
      <c r="AZ290" s="216"/>
      <c r="BA290" s="216"/>
      <c r="BB290" s="216"/>
      <c r="BC290" s="216"/>
      <c r="BD290" s="216"/>
      <c r="BE290" s="216"/>
      <c r="BF290" s="216"/>
      <c r="BG290" s="216"/>
      <c r="BH290" s="216"/>
      <c r="BI290" s="216"/>
      <c r="BJ290" s="216"/>
      <c r="BK290" s="216"/>
      <c r="BL290" s="216"/>
      <c r="BM290" s="216"/>
      <c r="BN290" s="216"/>
      <c r="BO290" s="216"/>
      <c r="BP290" s="216"/>
      <c r="BQ290" s="216"/>
      <c r="BR290" s="216"/>
      <c r="BS290" s="216"/>
      <c r="BT290" s="216"/>
    </row>
    <row r="291" spans="1:72" s="222" customFormat="1" ht="21.6" customHeight="1">
      <c r="A291" s="6">
        <f>A290+1</f>
        <v>2</v>
      </c>
      <c r="B291" s="570"/>
      <c r="C291" s="571"/>
      <c r="D291" s="571"/>
      <c r="E291" s="571"/>
      <c r="F291" s="571"/>
      <c r="G291" s="572"/>
      <c r="H291" s="192"/>
      <c r="I291" s="193" t="s">
        <v>205</v>
      </c>
      <c r="J291" s="193" t="s">
        <v>205</v>
      </c>
      <c r="K291" s="193" t="s">
        <v>205</v>
      </c>
      <c r="L291" s="192"/>
      <c r="M291" s="192" t="s">
        <v>205</v>
      </c>
      <c r="N291" s="192" t="s">
        <v>205</v>
      </c>
      <c r="O291" s="192" t="s">
        <v>205</v>
      </c>
      <c r="P291" s="192" t="s">
        <v>205</v>
      </c>
      <c r="Q291" s="192" t="s">
        <v>205</v>
      </c>
      <c r="R291" s="230">
        <f>COUNTIF($M291,"☑") + COUNTIF($O291,"☑") + COUNTIF($Q291,"☑")</f>
        <v>0</v>
      </c>
      <c r="S291" s="230">
        <f t="shared" ref="S291:S329" si="53">COUNTIF($N291,"☑") + COUNTIF($P291,"☑")</f>
        <v>0</v>
      </c>
      <c r="T291" s="214"/>
      <c r="U291" s="232"/>
      <c r="V291" s="216"/>
      <c r="W291" s="216"/>
      <c r="X291" s="216"/>
      <c r="Y291" s="216"/>
      <c r="Z291" s="216"/>
      <c r="AA291" s="216"/>
      <c r="AB291" s="216"/>
      <c r="AC291" s="216"/>
      <c r="AD291" s="216"/>
      <c r="AE291" s="216"/>
      <c r="AF291" s="216"/>
      <c r="AG291" s="216"/>
      <c r="AH291" s="216"/>
      <c r="AI291" s="216"/>
      <c r="AJ291" s="216"/>
      <c r="AK291" s="216"/>
      <c r="AL291" s="216"/>
      <c r="AM291" s="216"/>
      <c r="AN291" s="216"/>
      <c r="AO291" s="216"/>
      <c r="AP291" s="216"/>
      <c r="AQ291" s="216"/>
      <c r="AR291" s="216"/>
      <c r="AS291" s="216"/>
      <c r="AT291" s="216"/>
      <c r="AU291" s="216"/>
      <c r="AV291" s="216"/>
      <c r="AW291" s="216"/>
      <c r="AX291" s="216"/>
      <c r="AY291" s="216"/>
      <c r="AZ291" s="216"/>
      <c r="BA291" s="216"/>
      <c r="BB291" s="216"/>
      <c r="BC291" s="216"/>
      <c r="BD291" s="216"/>
      <c r="BE291" s="216"/>
      <c r="BF291" s="216"/>
      <c r="BG291" s="216"/>
      <c r="BH291" s="216"/>
      <c r="BI291" s="216"/>
      <c r="BJ291" s="216"/>
      <c r="BK291" s="216"/>
      <c r="BL291" s="216"/>
      <c r="BM291" s="216"/>
      <c r="BN291" s="216"/>
      <c r="BP291" s="216"/>
      <c r="BQ291" s="216"/>
      <c r="BR291" s="216"/>
      <c r="BS291" s="216"/>
      <c r="BT291" s="216"/>
    </row>
    <row r="292" spans="1:72" ht="21.6" customHeight="1">
      <c r="A292" s="6">
        <f t="shared" ref="A292:A329" si="54">A291+1</f>
        <v>3</v>
      </c>
      <c r="B292" s="570"/>
      <c r="C292" s="571"/>
      <c r="D292" s="571"/>
      <c r="E292" s="571"/>
      <c r="F292" s="571"/>
      <c r="G292" s="572"/>
      <c r="H292" s="192"/>
      <c r="I292" s="193" t="s">
        <v>205</v>
      </c>
      <c r="J292" s="193" t="s">
        <v>205</v>
      </c>
      <c r="K292" s="193" t="s">
        <v>205</v>
      </c>
      <c r="L292" s="192"/>
      <c r="M292" s="192" t="s">
        <v>205</v>
      </c>
      <c r="N292" s="192" t="s">
        <v>205</v>
      </c>
      <c r="O292" s="192" t="s">
        <v>205</v>
      </c>
      <c r="P292" s="192" t="s">
        <v>205</v>
      </c>
      <c r="Q292" s="192" t="s">
        <v>205</v>
      </c>
      <c r="R292" s="230">
        <f t="shared" ref="R292:R329" si="55">COUNTIF($M292,"☑") + COUNTIF($O292,"☑") + COUNTIF($Q292,"☑")</f>
        <v>0</v>
      </c>
      <c r="S292" s="230">
        <f t="shared" si="53"/>
        <v>0</v>
      </c>
      <c r="U292" s="232"/>
    </row>
    <row r="293" spans="1:72" ht="21.6" customHeight="1">
      <c r="A293" s="6">
        <f t="shared" si="54"/>
        <v>4</v>
      </c>
      <c r="B293" s="570"/>
      <c r="C293" s="571"/>
      <c r="D293" s="571"/>
      <c r="E293" s="571"/>
      <c r="F293" s="571"/>
      <c r="G293" s="572"/>
      <c r="H293" s="192"/>
      <c r="I293" s="193" t="s">
        <v>205</v>
      </c>
      <c r="J293" s="193" t="s">
        <v>205</v>
      </c>
      <c r="K293" s="193" t="s">
        <v>205</v>
      </c>
      <c r="L293" s="192"/>
      <c r="M293" s="192" t="s">
        <v>205</v>
      </c>
      <c r="N293" s="192" t="s">
        <v>205</v>
      </c>
      <c r="O293" s="192" t="s">
        <v>205</v>
      </c>
      <c r="P293" s="192" t="s">
        <v>205</v>
      </c>
      <c r="Q293" s="192" t="s">
        <v>205</v>
      </c>
      <c r="R293" s="230">
        <f t="shared" si="55"/>
        <v>0</v>
      </c>
      <c r="S293" s="230">
        <f t="shared" si="53"/>
        <v>0</v>
      </c>
      <c r="T293" s="236"/>
      <c r="U293" s="232"/>
    </row>
    <row r="294" spans="1:72" ht="21.6" customHeight="1">
      <c r="A294" s="6">
        <f t="shared" si="54"/>
        <v>5</v>
      </c>
      <c r="B294" s="570"/>
      <c r="C294" s="571"/>
      <c r="D294" s="571"/>
      <c r="E294" s="571"/>
      <c r="F294" s="571"/>
      <c r="G294" s="572"/>
      <c r="H294" s="192"/>
      <c r="I294" s="193" t="s">
        <v>205</v>
      </c>
      <c r="J294" s="193" t="s">
        <v>205</v>
      </c>
      <c r="K294" s="193" t="s">
        <v>205</v>
      </c>
      <c r="L294" s="192"/>
      <c r="M294" s="192" t="s">
        <v>205</v>
      </c>
      <c r="N294" s="192" t="s">
        <v>205</v>
      </c>
      <c r="O294" s="192" t="s">
        <v>205</v>
      </c>
      <c r="P294" s="192" t="s">
        <v>205</v>
      </c>
      <c r="Q294" s="192" t="s">
        <v>205</v>
      </c>
      <c r="R294" s="230">
        <f t="shared" si="55"/>
        <v>0</v>
      </c>
      <c r="S294" s="230">
        <f t="shared" si="53"/>
        <v>0</v>
      </c>
      <c r="T294" s="237"/>
      <c r="U294" s="232"/>
      <c r="V294" s="222"/>
    </row>
    <row r="295" spans="1:72" ht="21.6" customHeight="1">
      <c r="A295" s="6">
        <f t="shared" si="54"/>
        <v>6</v>
      </c>
      <c r="B295" s="570"/>
      <c r="C295" s="571"/>
      <c r="D295" s="571"/>
      <c r="E295" s="571"/>
      <c r="F295" s="571"/>
      <c r="G295" s="572"/>
      <c r="H295" s="192"/>
      <c r="I295" s="193" t="s">
        <v>205</v>
      </c>
      <c r="J295" s="193" t="s">
        <v>205</v>
      </c>
      <c r="K295" s="193" t="s">
        <v>205</v>
      </c>
      <c r="L295" s="192"/>
      <c r="M295" s="192" t="s">
        <v>205</v>
      </c>
      <c r="N295" s="192" t="s">
        <v>205</v>
      </c>
      <c r="O295" s="192" t="s">
        <v>205</v>
      </c>
      <c r="P295" s="192" t="s">
        <v>205</v>
      </c>
      <c r="Q295" s="192" t="s">
        <v>205</v>
      </c>
      <c r="R295" s="230">
        <f t="shared" si="55"/>
        <v>0</v>
      </c>
      <c r="S295" s="230">
        <f>COUNTIF($N295,"☑") + COUNTIF($P295,"☑")</f>
        <v>0</v>
      </c>
      <c r="T295" s="237"/>
      <c r="U295" s="232"/>
      <c r="V295" s="222"/>
    </row>
    <row r="296" spans="1:72" ht="21.6" customHeight="1">
      <c r="A296" s="6">
        <f t="shared" si="54"/>
        <v>7</v>
      </c>
      <c r="B296" s="570"/>
      <c r="C296" s="571"/>
      <c r="D296" s="571"/>
      <c r="E296" s="571"/>
      <c r="F296" s="571"/>
      <c r="G296" s="572"/>
      <c r="H296" s="192"/>
      <c r="I296" s="193" t="s">
        <v>205</v>
      </c>
      <c r="J296" s="193" t="s">
        <v>205</v>
      </c>
      <c r="K296" s="193" t="s">
        <v>205</v>
      </c>
      <c r="L296" s="192"/>
      <c r="M296" s="192" t="s">
        <v>205</v>
      </c>
      <c r="N296" s="192" t="s">
        <v>205</v>
      </c>
      <c r="O296" s="192" t="s">
        <v>205</v>
      </c>
      <c r="P296" s="192" t="s">
        <v>205</v>
      </c>
      <c r="Q296" s="192" t="s">
        <v>205</v>
      </c>
      <c r="R296" s="230">
        <f t="shared" si="55"/>
        <v>0</v>
      </c>
      <c r="S296" s="230">
        <f t="shared" si="53"/>
        <v>0</v>
      </c>
      <c r="U296" s="232"/>
    </row>
    <row r="297" spans="1:72" ht="21.6" customHeight="1">
      <c r="A297" s="6">
        <f t="shared" si="54"/>
        <v>8</v>
      </c>
      <c r="B297" s="570"/>
      <c r="C297" s="571"/>
      <c r="D297" s="571"/>
      <c r="E297" s="571"/>
      <c r="F297" s="571"/>
      <c r="G297" s="572"/>
      <c r="H297" s="192"/>
      <c r="I297" s="193" t="s">
        <v>205</v>
      </c>
      <c r="J297" s="193" t="s">
        <v>205</v>
      </c>
      <c r="K297" s="193" t="s">
        <v>205</v>
      </c>
      <c r="L297" s="192"/>
      <c r="M297" s="192" t="s">
        <v>205</v>
      </c>
      <c r="N297" s="192" t="s">
        <v>205</v>
      </c>
      <c r="O297" s="192" t="s">
        <v>205</v>
      </c>
      <c r="P297" s="192" t="s">
        <v>205</v>
      </c>
      <c r="Q297" s="192" t="s">
        <v>205</v>
      </c>
      <c r="R297" s="230">
        <f t="shared" si="55"/>
        <v>0</v>
      </c>
      <c r="S297" s="230">
        <f t="shared" si="53"/>
        <v>0</v>
      </c>
      <c r="U297" s="232"/>
    </row>
    <row r="298" spans="1:72" ht="21.6" customHeight="1">
      <c r="A298" s="6">
        <f t="shared" si="54"/>
        <v>9</v>
      </c>
      <c r="B298" s="570"/>
      <c r="C298" s="571"/>
      <c r="D298" s="571"/>
      <c r="E298" s="571"/>
      <c r="F298" s="571"/>
      <c r="G298" s="572"/>
      <c r="H298" s="192"/>
      <c r="I298" s="193" t="s">
        <v>205</v>
      </c>
      <c r="J298" s="193" t="s">
        <v>205</v>
      </c>
      <c r="K298" s="193" t="s">
        <v>205</v>
      </c>
      <c r="L298" s="192"/>
      <c r="M298" s="192" t="s">
        <v>205</v>
      </c>
      <c r="N298" s="192" t="s">
        <v>205</v>
      </c>
      <c r="O298" s="192" t="s">
        <v>205</v>
      </c>
      <c r="P298" s="192" t="s">
        <v>205</v>
      </c>
      <c r="Q298" s="192" t="s">
        <v>205</v>
      </c>
      <c r="R298" s="230">
        <f t="shared" si="55"/>
        <v>0</v>
      </c>
      <c r="S298" s="230">
        <f t="shared" si="53"/>
        <v>0</v>
      </c>
      <c r="T298" s="219"/>
      <c r="U298" s="232"/>
    </row>
    <row r="299" spans="1:72" ht="21.6" customHeight="1">
      <c r="A299" s="6">
        <f t="shared" si="54"/>
        <v>10</v>
      </c>
      <c r="B299" s="570"/>
      <c r="C299" s="571"/>
      <c r="D299" s="571"/>
      <c r="E299" s="571"/>
      <c r="F299" s="571"/>
      <c r="G299" s="572"/>
      <c r="H299" s="192"/>
      <c r="I299" s="193" t="s">
        <v>205</v>
      </c>
      <c r="J299" s="193" t="s">
        <v>205</v>
      </c>
      <c r="K299" s="193" t="s">
        <v>205</v>
      </c>
      <c r="L299" s="192"/>
      <c r="M299" s="192" t="s">
        <v>205</v>
      </c>
      <c r="N299" s="192" t="s">
        <v>205</v>
      </c>
      <c r="O299" s="192" t="s">
        <v>205</v>
      </c>
      <c r="P299" s="192" t="s">
        <v>205</v>
      </c>
      <c r="Q299" s="192" t="s">
        <v>205</v>
      </c>
      <c r="R299" s="230">
        <f t="shared" si="55"/>
        <v>0</v>
      </c>
      <c r="S299" s="230">
        <f t="shared" si="53"/>
        <v>0</v>
      </c>
      <c r="T299" s="219"/>
      <c r="U299" s="232"/>
    </row>
    <row r="300" spans="1:72" ht="21.6" customHeight="1">
      <c r="A300" s="6">
        <f t="shared" si="54"/>
        <v>11</v>
      </c>
      <c r="B300" s="570"/>
      <c r="C300" s="571"/>
      <c r="D300" s="571"/>
      <c r="E300" s="571"/>
      <c r="F300" s="571"/>
      <c r="G300" s="572"/>
      <c r="H300" s="192"/>
      <c r="I300" s="193" t="s">
        <v>205</v>
      </c>
      <c r="J300" s="193" t="s">
        <v>205</v>
      </c>
      <c r="K300" s="193" t="s">
        <v>205</v>
      </c>
      <c r="L300" s="192"/>
      <c r="M300" s="192" t="s">
        <v>205</v>
      </c>
      <c r="N300" s="192" t="s">
        <v>205</v>
      </c>
      <c r="O300" s="192" t="s">
        <v>205</v>
      </c>
      <c r="P300" s="192" t="s">
        <v>205</v>
      </c>
      <c r="Q300" s="192" t="s">
        <v>205</v>
      </c>
      <c r="R300" s="230">
        <f t="shared" si="55"/>
        <v>0</v>
      </c>
      <c r="S300" s="230">
        <f t="shared" si="53"/>
        <v>0</v>
      </c>
      <c r="U300" s="232"/>
    </row>
    <row r="301" spans="1:72" ht="21.6" customHeight="1">
      <c r="A301" s="6">
        <f t="shared" si="54"/>
        <v>12</v>
      </c>
      <c r="B301" s="570"/>
      <c r="C301" s="571"/>
      <c r="D301" s="571"/>
      <c r="E301" s="571"/>
      <c r="F301" s="571"/>
      <c r="G301" s="572"/>
      <c r="H301" s="192"/>
      <c r="I301" s="193" t="s">
        <v>205</v>
      </c>
      <c r="J301" s="193" t="s">
        <v>205</v>
      </c>
      <c r="K301" s="193" t="s">
        <v>205</v>
      </c>
      <c r="L301" s="192"/>
      <c r="M301" s="192" t="s">
        <v>205</v>
      </c>
      <c r="N301" s="192" t="s">
        <v>205</v>
      </c>
      <c r="O301" s="192" t="s">
        <v>205</v>
      </c>
      <c r="P301" s="192" t="s">
        <v>205</v>
      </c>
      <c r="Q301" s="192" t="s">
        <v>205</v>
      </c>
      <c r="R301" s="230">
        <f t="shared" si="55"/>
        <v>0</v>
      </c>
      <c r="S301" s="230">
        <f t="shared" si="53"/>
        <v>0</v>
      </c>
      <c r="U301" s="232"/>
    </row>
    <row r="302" spans="1:72" ht="21.6" customHeight="1">
      <c r="A302" s="6">
        <f t="shared" si="54"/>
        <v>13</v>
      </c>
      <c r="B302" s="570"/>
      <c r="C302" s="571"/>
      <c r="D302" s="571"/>
      <c r="E302" s="571"/>
      <c r="F302" s="571"/>
      <c r="G302" s="572"/>
      <c r="H302" s="192"/>
      <c r="I302" s="193" t="s">
        <v>205</v>
      </c>
      <c r="J302" s="193" t="s">
        <v>205</v>
      </c>
      <c r="K302" s="193" t="s">
        <v>205</v>
      </c>
      <c r="L302" s="192"/>
      <c r="M302" s="192" t="s">
        <v>205</v>
      </c>
      <c r="N302" s="192" t="s">
        <v>205</v>
      </c>
      <c r="O302" s="192" t="s">
        <v>205</v>
      </c>
      <c r="P302" s="192" t="s">
        <v>205</v>
      </c>
      <c r="Q302" s="192" t="s">
        <v>205</v>
      </c>
      <c r="R302" s="230">
        <f t="shared" si="55"/>
        <v>0</v>
      </c>
      <c r="S302" s="230">
        <f t="shared" si="53"/>
        <v>0</v>
      </c>
      <c r="U302" s="232"/>
    </row>
    <row r="303" spans="1:72" ht="21.6" customHeight="1">
      <c r="A303" s="6">
        <f t="shared" si="54"/>
        <v>14</v>
      </c>
      <c r="B303" s="570"/>
      <c r="C303" s="571"/>
      <c r="D303" s="571"/>
      <c r="E303" s="571"/>
      <c r="F303" s="571"/>
      <c r="G303" s="572"/>
      <c r="H303" s="192"/>
      <c r="I303" s="193" t="s">
        <v>205</v>
      </c>
      <c r="J303" s="193" t="s">
        <v>205</v>
      </c>
      <c r="K303" s="193" t="s">
        <v>205</v>
      </c>
      <c r="L303" s="192"/>
      <c r="M303" s="192" t="s">
        <v>205</v>
      </c>
      <c r="N303" s="192" t="s">
        <v>205</v>
      </c>
      <c r="O303" s="192" t="s">
        <v>205</v>
      </c>
      <c r="P303" s="192" t="s">
        <v>205</v>
      </c>
      <c r="Q303" s="192" t="s">
        <v>205</v>
      </c>
      <c r="R303" s="230">
        <f t="shared" si="55"/>
        <v>0</v>
      </c>
      <c r="S303" s="230">
        <f t="shared" si="53"/>
        <v>0</v>
      </c>
      <c r="U303" s="232"/>
    </row>
    <row r="304" spans="1:72" ht="21.6" customHeight="1">
      <c r="A304" s="6">
        <f t="shared" si="54"/>
        <v>15</v>
      </c>
      <c r="B304" s="570"/>
      <c r="C304" s="571"/>
      <c r="D304" s="571"/>
      <c r="E304" s="571"/>
      <c r="F304" s="571"/>
      <c r="G304" s="572"/>
      <c r="H304" s="192"/>
      <c r="I304" s="193" t="s">
        <v>205</v>
      </c>
      <c r="J304" s="193" t="s">
        <v>205</v>
      </c>
      <c r="K304" s="193" t="s">
        <v>205</v>
      </c>
      <c r="L304" s="192"/>
      <c r="M304" s="192" t="s">
        <v>205</v>
      </c>
      <c r="N304" s="192" t="s">
        <v>205</v>
      </c>
      <c r="O304" s="192" t="s">
        <v>205</v>
      </c>
      <c r="P304" s="192" t="s">
        <v>205</v>
      </c>
      <c r="Q304" s="192" t="s">
        <v>205</v>
      </c>
      <c r="R304" s="230">
        <f t="shared" si="55"/>
        <v>0</v>
      </c>
      <c r="S304" s="230">
        <f t="shared" si="53"/>
        <v>0</v>
      </c>
      <c r="U304" s="232"/>
    </row>
    <row r="305" spans="1:21" ht="21.6" customHeight="1">
      <c r="A305" s="6">
        <f t="shared" si="54"/>
        <v>16</v>
      </c>
      <c r="B305" s="570"/>
      <c r="C305" s="571"/>
      <c r="D305" s="571"/>
      <c r="E305" s="571"/>
      <c r="F305" s="571"/>
      <c r="G305" s="572"/>
      <c r="H305" s="192"/>
      <c r="I305" s="193" t="s">
        <v>205</v>
      </c>
      <c r="J305" s="193" t="s">
        <v>205</v>
      </c>
      <c r="K305" s="193" t="s">
        <v>205</v>
      </c>
      <c r="L305" s="192"/>
      <c r="M305" s="192" t="s">
        <v>205</v>
      </c>
      <c r="N305" s="192" t="s">
        <v>205</v>
      </c>
      <c r="O305" s="192" t="s">
        <v>205</v>
      </c>
      <c r="P305" s="192" t="s">
        <v>205</v>
      </c>
      <c r="Q305" s="192" t="s">
        <v>205</v>
      </c>
      <c r="R305" s="230">
        <f t="shared" si="55"/>
        <v>0</v>
      </c>
      <c r="S305" s="230">
        <f t="shared" si="53"/>
        <v>0</v>
      </c>
      <c r="U305" s="232"/>
    </row>
    <row r="306" spans="1:21" ht="21.6" customHeight="1">
      <c r="A306" s="6">
        <f t="shared" si="54"/>
        <v>17</v>
      </c>
      <c r="B306" s="570"/>
      <c r="C306" s="571"/>
      <c r="D306" s="571"/>
      <c r="E306" s="571"/>
      <c r="F306" s="571"/>
      <c r="G306" s="572"/>
      <c r="H306" s="192"/>
      <c r="I306" s="193" t="s">
        <v>205</v>
      </c>
      <c r="J306" s="193" t="s">
        <v>205</v>
      </c>
      <c r="K306" s="193" t="s">
        <v>205</v>
      </c>
      <c r="L306" s="192"/>
      <c r="M306" s="192" t="s">
        <v>205</v>
      </c>
      <c r="N306" s="192" t="s">
        <v>205</v>
      </c>
      <c r="O306" s="192" t="s">
        <v>205</v>
      </c>
      <c r="P306" s="192" t="s">
        <v>205</v>
      </c>
      <c r="Q306" s="192" t="s">
        <v>205</v>
      </c>
      <c r="R306" s="230">
        <f t="shared" si="55"/>
        <v>0</v>
      </c>
      <c r="S306" s="230">
        <f t="shared" si="53"/>
        <v>0</v>
      </c>
      <c r="U306" s="232"/>
    </row>
    <row r="307" spans="1:21" ht="21.6" customHeight="1">
      <c r="A307" s="6">
        <f t="shared" si="54"/>
        <v>18</v>
      </c>
      <c r="B307" s="570"/>
      <c r="C307" s="571"/>
      <c r="D307" s="571"/>
      <c r="E307" s="571"/>
      <c r="F307" s="571"/>
      <c r="G307" s="572"/>
      <c r="H307" s="192"/>
      <c r="I307" s="193" t="s">
        <v>205</v>
      </c>
      <c r="J307" s="193" t="s">
        <v>205</v>
      </c>
      <c r="K307" s="193" t="s">
        <v>205</v>
      </c>
      <c r="L307" s="192"/>
      <c r="M307" s="192" t="s">
        <v>205</v>
      </c>
      <c r="N307" s="192" t="s">
        <v>205</v>
      </c>
      <c r="O307" s="192" t="s">
        <v>205</v>
      </c>
      <c r="P307" s="192" t="s">
        <v>205</v>
      </c>
      <c r="Q307" s="192" t="s">
        <v>205</v>
      </c>
      <c r="R307" s="230">
        <f t="shared" si="55"/>
        <v>0</v>
      </c>
      <c r="S307" s="230">
        <f t="shared" si="53"/>
        <v>0</v>
      </c>
      <c r="U307" s="232"/>
    </row>
    <row r="308" spans="1:21" ht="21.6" customHeight="1">
      <c r="A308" s="6">
        <f t="shared" si="54"/>
        <v>19</v>
      </c>
      <c r="B308" s="570"/>
      <c r="C308" s="571"/>
      <c r="D308" s="571"/>
      <c r="E308" s="571"/>
      <c r="F308" s="571"/>
      <c r="G308" s="572"/>
      <c r="H308" s="192"/>
      <c r="I308" s="193" t="s">
        <v>205</v>
      </c>
      <c r="J308" s="193" t="s">
        <v>205</v>
      </c>
      <c r="K308" s="193" t="s">
        <v>205</v>
      </c>
      <c r="L308" s="192"/>
      <c r="M308" s="192" t="s">
        <v>205</v>
      </c>
      <c r="N308" s="192" t="s">
        <v>205</v>
      </c>
      <c r="O308" s="192" t="s">
        <v>205</v>
      </c>
      <c r="P308" s="192" t="s">
        <v>205</v>
      </c>
      <c r="Q308" s="192" t="s">
        <v>205</v>
      </c>
      <c r="R308" s="230">
        <f t="shared" si="55"/>
        <v>0</v>
      </c>
      <c r="S308" s="230">
        <f t="shared" si="53"/>
        <v>0</v>
      </c>
      <c r="U308" s="232"/>
    </row>
    <row r="309" spans="1:21" ht="21.6" customHeight="1">
      <c r="A309" s="6">
        <f t="shared" si="54"/>
        <v>20</v>
      </c>
      <c r="B309" s="570"/>
      <c r="C309" s="571"/>
      <c r="D309" s="571"/>
      <c r="E309" s="571"/>
      <c r="F309" s="571"/>
      <c r="G309" s="572"/>
      <c r="H309" s="192"/>
      <c r="I309" s="193" t="s">
        <v>205</v>
      </c>
      <c r="J309" s="193" t="s">
        <v>205</v>
      </c>
      <c r="K309" s="193" t="s">
        <v>205</v>
      </c>
      <c r="L309" s="192"/>
      <c r="M309" s="192" t="s">
        <v>205</v>
      </c>
      <c r="N309" s="192" t="s">
        <v>205</v>
      </c>
      <c r="O309" s="192" t="s">
        <v>205</v>
      </c>
      <c r="P309" s="192" t="s">
        <v>205</v>
      </c>
      <c r="Q309" s="192" t="s">
        <v>205</v>
      </c>
      <c r="R309" s="230">
        <f t="shared" si="55"/>
        <v>0</v>
      </c>
      <c r="S309" s="230">
        <f t="shared" si="53"/>
        <v>0</v>
      </c>
      <c r="U309" s="232"/>
    </row>
    <row r="310" spans="1:21" ht="21.6" customHeight="1">
      <c r="A310" s="6">
        <f t="shared" si="54"/>
        <v>21</v>
      </c>
      <c r="B310" s="570"/>
      <c r="C310" s="571"/>
      <c r="D310" s="571"/>
      <c r="E310" s="571"/>
      <c r="F310" s="571"/>
      <c r="G310" s="572"/>
      <c r="H310" s="192"/>
      <c r="I310" s="193" t="s">
        <v>205</v>
      </c>
      <c r="J310" s="193" t="s">
        <v>205</v>
      </c>
      <c r="K310" s="193" t="s">
        <v>205</v>
      </c>
      <c r="L310" s="192"/>
      <c r="M310" s="192" t="s">
        <v>205</v>
      </c>
      <c r="N310" s="192" t="s">
        <v>205</v>
      </c>
      <c r="O310" s="192" t="s">
        <v>205</v>
      </c>
      <c r="P310" s="192" t="s">
        <v>205</v>
      </c>
      <c r="Q310" s="192" t="s">
        <v>205</v>
      </c>
      <c r="R310" s="230">
        <f t="shared" si="55"/>
        <v>0</v>
      </c>
      <c r="S310" s="230">
        <f t="shared" si="53"/>
        <v>0</v>
      </c>
      <c r="U310" s="232"/>
    </row>
    <row r="311" spans="1:21" ht="21.6" customHeight="1">
      <c r="A311" s="6">
        <f t="shared" si="54"/>
        <v>22</v>
      </c>
      <c r="B311" s="570"/>
      <c r="C311" s="571"/>
      <c r="D311" s="571"/>
      <c r="E311" s="571"/>
      <c r="F311" s="571"/>
      <c r="G311" s="572"/>
      <c r="H311" s="192"/>
      <c r="I311" s="193" t="s">
        <v>205</v>
      </c>
      <c r="J311" s="193" t="s">
        <v>205</v>
      </c>
      <c r="K311" s="193" t="s">
        <v>205</v>
      </c>
      <c r="L311" s="192"/>
      <c r="M311" s="192" t="s">
        <v>205</v>
      </c>
      <c r="N311" s="192" t="s">
        <v>205</v>
      </c>
      <c r="O311" s="192" t="s">
        <v>205</v>
      </c>
      <c r="P311" s="192" t="s">
        <v>205</v>
      </c>
      <c r="Q311" s="192" t="s">
        <v>205</v>
      </c>
      <c r="R311" s="230">
        <f t="shared" si="55"/>
        <v>0</v>
      </c>
      <c r="S311" s="230">
        <f t="shared" si="53"/>
        <v>0</v>
      </c>
      <c r="U311" s="232"/>
    </row>
    <row r="312" spans="1:21" ht="21.6" customHeight="1">
      <c r="A312" s="6">
        <f t="shared" si="54"/>
        <v>23</v>
      </c>
      <c r="B312" s="570"/>
      <c r="C312" s="571"/>
      <c r="D312" s="571"/>
      <c r="E312" s="571"/>
      <c r="F312" s="571"/>
      <c r="G312" s="572"/>
      <c r="H312" s="192"/>
      <c r="I312" s="193" t="s">
        <v>205</v>
      </c>
      <c r="J312" s="193" t="s">
        <v>205</v>
      </c>
      <c r="K312" s="193" t="s">
        <v>205</v>
      </c>
      <c r="L312" s="192"/>
      <c r="M312" s="192" t="s">
        <v>205</v>
      </c>
      <c r="N312" s="192" t="s">
        <v>205</v>
      </c>
      <c r="O312" s="192" t="s">
        <v>205</v>
      </c>
      <c r="P312" s="192" t="s">
        <v>205</v>
      </c>
      <c r="Q312" s="192" t="s">
        <v>205</v>
      </c>
      <c r="R312" s="230">
        <f t="shared" si="55"/>
        <v>0</v>
      </c>
      <c r="S312" s="230">
        <f t="shared" si="53"/>
        <v>0</v>
      </c>
      <c r="U312" s="232"/>
    </row>
    <row r="313" spans="1:21" ht="21.6" customHeight="1">
      <c r="A313" s="6">
        <f t="shared" si="54"/>
        <v>24</v>
      </c>
      <c r="B313" s="570"/>
      <c r="C313" s="571"/>
      <c r="D313" s="571"/>
      <c r="E313" s="571"/>
      <c r="F313" s="571"/>
      <c r="G313" s="572"/>
      <c r="H313" s="192"/>
      <c r="I313" s="193" t="s">
        <v>205</v>
      </c>
      <c r="J313" s="193" t="s">
        <v>205</v>
      </c>
      <c r="K313" s="193" t="s">
        <v>205</v>
      </c>
      <c r="L313" s="192"/>
      <c r="M313" s="192" t="s">
        <v>205</v>
      </c>
      <c r="N313" s="192" t="s">
        <v>205</v>
      </c>
      <c r="O313" s="192" t="s">
        <v>205</v>
      </c>
      <c r="P313" s="192" t="s">
        <v>205</v>
      </c>
      <c r="Q313" s="192" t="s">
        <v>205</v>
      </c>
      <c r="R313" s="230">
        <f t="shared" si="55"/>
        <v>0</v>
      </c>
      <c r="S313" s="230">
        <f t="shared" si="53"/>
        <v>0</v>
      </c>
      <c r="U313" s="232"/>
    </row>
    <row r="314" spans="1:21" ht="21.6" customHeight="1">
      <c r="A314" s="6">
        <f t="shared" si="54"/>
        <v>25</v>
      </c>
      <c r="B314" s="570"/>
      <c r="C314" s="571"/>
      <c r="D314" s="571"/>
      <c r="E314" s="571"/>
      <c r="F314" s="571"/>
      <c r="G314" s="572"/>
      <c r="H314" s="192"/>
      <c r="I314" s="193" t="s">
        <v>205</v>
      </c>
      <c r="J314" s="193" t="s">
        <v>205</v>
      </c>
      <c r="K314" s="193" t="s">
        <v>205</v>
      </c>
      <c r="L314" s="192"/>
      <c r="M314" s="192" t="s">
        <v>205</v>
      </c>
      <c r="N314" s="192" t="s">
        <v>205</v>
      </c>
      <c r="O314" s="192" t="s">
        <v>205</v>
      </c>
      <c r="P314" s="192" t="s">
        <v>205</v>
      </c>
      <c r="Q314" s="192" t="s">
        <v>205</v>
      </c>
      <c r="R314" s="230">
        <f t="shared" si="55"/>
        <v>0</v>
      </c>
      <c r="S314" s="230">
        <f t="shared" si="53"/>
        <v>0</v>
      </c>
      <c r="U314" s="232"/>
    </row>
    <row r="315" spans="1:21" ht="21.6" customHeight="1">
      <c r="A315" s="6">
        <f t="shared" si="54"/>
        <v>26</v>
      </c>
      <c r="B315" s="570"/>
      <c r="C315" s="571"/>
      <c r="D315" s="571"/>
      <c r="E315" s="571"/>
      <c r="F315" s="571"/>
      <c r="G315" s="572"/>
      <c r="H315" s="192"/>
      <c r="I315" s="193" t="s">
        <v>205</v>
      </c>
      <c r="J315" s="193" t="s">
        <v>205</v>
      </c>
      <c r="K315" s="193" t="s">
        <v>205</v>
      </c>
      <c r="L315" s="192"/>
      <c r="M315" s="192" t="s">
        <v>205</v>
      </c>
      <c r="N315" s="192" t="s">
        <v>205</v>
      </c>
      <c r="O315" s="192" t="s">
        <v>205</v>
      </c>
      <c r="P315" s="192" t="s">
        <v>205</v>
      </c>
      <c r="Q315" s="192" t="s">
        <v>205</v>
      </c>
      <c r="R315" s="230">
        <f t="shared" si="55"/>
        <v>0</v>
      </c>
      <c r="S315" s="230">
        <f t="shared" si="53"/>
        <v>0</v>
      </c>
      <c r="U315" s="232"/>
    </row>
    <row r="316" spans="1:21" ht="21.6" customHeight="1">
      <c r="A316" s="6">
        <f t="shared" si="54"/>
        <v>27</v>
      </c>
      <c r="B316" s="570"/>
      <c r="C316" s="571"/>
      <c r="D316" s="571"/>
      <c r="E316" s="571"/>
      <c r="F316" s="571"/>
      <c r="G316" s="572"/>
      <c r="H316" s="192"/>
      <c r="I316" s="193" t="s">
        <v>205</v>
      </c>
      <c r="J316" s="193" t="s">
        <v>205</v>
      </c>
      <c r="K316" s="193" t="s">
        <v>205</v>
      </c>
      <c r="L316" s="192"/>
      <c r="M316" s="192" t="s">
        <v>205</v>
      </c>
      <c r="N316" s="192" t="s">
        <v>205</v>
      </c>
      <c r="O316" s="192" t="s">
        <v>205</v>
      </c>
      <c r="P316" s="192" t="s">
        <v>205</v>
      </c>
      <c r="Q316" s="192" t="s">
        <v>205</v>
      </c>
      <c r="R316" s="230">
        <f t="shared" si="55"/>
        <v>0</v>
      </c>
      <c r="S316" s="230">
        <f t="shared" si="53"/>
        <v>0</v>
      </c>
      <c r="U316" s="232"/>
    </row>
    <row r="317" spans="1:21" ht="21.6" customHeight="1">
      <c r="A317" s="6">
        <f t="shared" si="54"/>
        <v>28</v>
      </c>
      <c r="B317" s="570"/>
      <c r="C317" s="571"/>
      <c r="D317" s="571"/>
      <c r="E317" s="571"/>
      <c r="F317" s="571"/>
      <c r="G317" s="572"/>
      <c r="H317" s="192"/>
      <c r="I317" s="193" t="s">
        <v>205</v>
      </c>
      <c r="J317" s="193" t="s">
        <v>205</v>
      </c>
      <c r="K317" s="193" t="s">
        <v>205</v>
      </c>
      <c r="L317" s="192"/>
      <c r="M317" s="192" t="s">
        <v>205</v>
      </c>
      <c r="N317" s="192" t="s">
        <v>205</v>
      </c>
      <c r="O317" s="192" t="s">
        <v>205</v>
      </c>
      <c r="P317" s="192" t="s">
        <v>205</v>
      </c>
      <c r="Q317" s="192" t="s">
        <v>205</v>
      </c>
      <c r="R317" s="230">
        <f t="shared" si="55"/>
        <v>0</v>
      </c>
      <c r="S317" s="230">
        <f t="shared" si="53"/>
        <v>0</v>
      </c>
      <c r="U317" s="232"/>
    </row>
    <row r="318" spans="1:21" ht="21.6" customHeight="1">
      <c r="A318" s="6">
        <f t="shared" si="54"/>
        <v>29</v>
      </c>
      <c r="B318" s="570"/>
      <c r="C318" s="571"/>
      <c r="D318" s="571"/>
      <c r="E318" s="571"/>
      <c r="F318" s="571"/>
      <c r="G318" s="572"/>
      <c r="H318" s="192"/>
      <c r="I318" s="193" t="s">
        <v>205</v>
      </c>
      <c r="J318" s="193" t="s">
        <v>205</v>
      </c>
      <c r="K318" s="193" t="s">
        <v>205</v>
      </c>
      <c r="L318" s="192"/>
      <c r="M318" s="192" t="s">
        <v>205</v>
      </c>
      <c r="N318" s="192" t="s">
        <v>205</v>
      </c>
      <c r="O318" s="192" t="s">
        <v>205</v>
      </c>
      <c r="P318" s="192" t="s">
        <v>205</v>
      </c>
      <c r="Q318" s="192" t="s">
        <v>205</v>
      </c>
      <c r="R318" s="230">
        <f t="shared" si="55"/>
        <v>0</v>
      </c>
      <c r="S318" s="230">
        <f t="shared" si="53"/>
        <v>0</v>
      </c>
      <c r="U318" s="232"/>
    </row>
    <row r="319" spans="1:21" ht="21.6" customHeight="1">
      <c r="A319" s="6">
        <f t="shared" si="54"/>
        <v>30</v>
      </c>
      <c r="B319" s="570"/>
      <c r="C319" s="571"/>
      <c r="D319" s="571"/>
      <c r="E319" s="571"/>
      <c r="F319" s="571"/>
      <c r="G319" s="572"/>
      <c r="H319" s="192"/>
      <c r="I319" s="193" t="s">
        <v>205</v>
      </c>
      <c r="J319" s="193" t="s">
        <v>205</v>
      </c>
      <c r="K319" s="193" t="s">
        <v>205</v>
      </c>
      <c r="L319" s="192"/>
      <c r="M319" s="192" t="s">
        <v>205</v>
      </c>
      <c r="N319" s="192" t="s">
        <v>205</v>
      </c>
      <c r="O319" s="192" t="s">
        <v>205</v>
      </c>
      <c r="P319" s="192" t="s">
        <v>205</v>
      </c>
      <c r="Q319" s="192" t="s">
        <v>205</v>
      </c>
      <c r="R319" s="230">
        <f t="shared" si="55"/>
        <v>0</v>
      </c>
      <c r="S319" s="230">
        <f t="shared" si="53"/>
        <v>0</v>
      </c>
      <c r="U319" s="232"/>
    </row>
    <row r="320" spans="1:21" ht="21.6" customHeight="1">
      <c r="A320" s="6">
        <f t="shared" si="54"/>
        <v>31</v>
      </c>
      <c r="B320" s="570"/>
      <c r="C320" s="571"/>
      <c r="D320" s="571"/>
      <c r="E320" s="571"/>
      <c r="F320" s="571"/>
      <c r="G320" s="572"/>
      <c r="H320" s="192"/>
      <c r="I320" s="193" t="s">
        <v>205</v>
      </c>
      <c r="J320" s="193" t="s">
        <v>205</v>
      </c>
      <c r="K320" s="193" t="s">
        <v>205</v>
      </c>
      <c r="L320" s="192"/>
      <c r="M320" s="192" t="s">
        <v>205</v>
      </c>
      <c r="N320" s="192" t="s">
        <v>205</v>
      </c>
      <c r="O320" s="192" t="s">
        <v>205</v>
      </c>
      <c r="P320" s="192" t="s">
        <v>205</v>
      </c>
      <c r="Q320" s="192" t="s">
        <v>205</v>
      </c>
      <c r="R320" s="230">
        <f t="shared" si="55"/>
        <v>0</v>
      </c>
      <c r="S320" s="230">
        <f t="shared" si="53"/>
        <v>0</v>
      </c>
      <c r="U320" s="232"/>
    </row>
    <row r="321" spans="1:21" ht="21.6" customHeight="1">
      <c r="A321" s="6">
        <f t="shared" si="54"/>
        <v>32</v>
      </c>
      <c r="B321" s="570"/>
      <c r="C321" s="571"/>
      <c r="D321" s="571"/>
      <c r="E321" s="571"/>
      <c r="F321" s="571"/>
      <c r="G321" s="572"/>
      <c r="H321" s="192"/>
      <c r="I321" s="193" t="s">
        <v>205</v>
      </c>
      <c r="J321" s="193" t="s">
        <v>205</v>
      </c>
      <c r="K321" s="193" t="s">
        <v>205</v>
      </c>
      <c r="L321" s="192"/>
      <c r="M321" s="192" t="s">
        <v>205</v>
      </c>
      <c r="N321" s="192" t="s">
        <v>205</v>
      </c>
      <c r="O321" s="192" t="s">
        <v>205</v>
      </c>
      <c r="P321" s="192" t="s">
        <v>205</v>
      </c>
      <c r="Q321" s="192" t="s">
        <v>205</v>
      </c>
      <c r="R321" s="230">
        <f t="shared" si="55"/>
        <v>0</v>
      </c>
      <c r="S321" s="230">
        <f t="shared" si="53"/>
        <v>0</v>
      </c>
      <c r="U321" s="232"/>
    </row>
    <row r="322" spans="1:21" ht="21.6" customHeight="1">
      <c r="A322" s="6">
        <f t="shared" si="54"/>
        <v>33</v>
      </c>
      <c r="B322" s="570"/>
      <c r="C322" s="571"/>
      <c r="D322" s="571"/>
      <c r="E322" s="571"/>
      <c r="F322" s="571"/>
      <c r="G322" s="572"/>
      <c r="H322" s="192"/>
      <c r="I322" s="193" t="s">
        <v>205</v>
      </c>
      <c r="J322" s="193" t="s">
        <v>205</v>
      </c>
      <c r="K322" s="193" t="s">
        <v>205</v>
      </c>
      <c r="L322" s="192"/>
      <c r="M322" s="192" t="s">
        <v>205</v>
      </c>
      <c r="N322" s="192" t="s">
        <v>205</v>
      </c>
      <c r="O322" s="192" t="s">
        <v>205</v>
      </c>
      <c r="P322" s="192" t="s">
        <v>205</v>
      </c>
      <c r="Q322" s="192" t="s">
        <v>205</v>
      </c>
      <c r="R322" s="230">
        <f t="shared" si="55"/>
        <v>0</v>
      </c>
      <c r="S322" s="230">
        <f t="shared" si="53"/>
        <v>0</v>
      </c>
      <c r="U322" s="232"/>
    </row>
    <row r="323" spans="1:21" ht="21.6" customHeight="1">
      <c r="A323" s="6">
        <f t="shared" si="54"/>
        <v>34</v>
      </c>
      <c r="B323" s="570"/>
      <c r="C323" s="571"/>
      <c r="D323" s="571"/>
      <c r="E323" s="571"/>
      <c r="F323" s="571"/>
      <c r="G323" s="572"/>
      <c r="H323" s="192"/>
      <c r="I323" s="193" t="s">
        <v>205</v>
      </c>
      <c r="J323" s="193" t="s">
        <v>205</v>
      </c>
      <c r="K323" s="193" t="s">
        <v>205</v>
      </c>
      <c r="L323" s="192"/>
      <c r="M323" s="192" t="s">
        <v>205</v>
      </c>
      <c r="N323" s="192" t="s">
        <v>205</v>
      </c>
      <c r="O323" s="192" t="s">
        <v>205</v>
      </c>
      <c r="P323" s="192" t="s">
        <v>205</v>
      </c>
      <c r="Q323" s="192" t="s">
        <v>205</v>
      </c>
      <c r="R323" s="230">
        <f t="shared" si="55"/>
        <v>0</v>
      </c>
      <c r="S323" s="230">
        <f t="shared" si="53"/>
        <v>0</v>
      </c>
      <c r="U323" s="232"/>
    </row>
    <row r="324" spans="1:21" ht="21.6" customHeight="1">
      <c r="A324" s="6">
        <f t="shared" si="54"/>
        <v>35</v>
      </c>
      <c r="B324" s="570"/>
      <c r="C324" s="571"/>
      <c r="D324" s="571"/>
      <c r="E324" s="571"/>
      <c r="F324" s="571"/>
      <c r="G324" s="572"/>
      <c r="H324" s="192"/>
      <c r="I324" s="193" t="s">
        <v>205</v>
      </c>
      <c r="J324" s="193" t="s">
        <v>205</v>
      </c>
      <c r="K324" s="193" t="s">
        <v>205</v>
      </c>
      <c r="L324" s="192"/>
      <c r="M324" s="192" t="s">
        <v>205</v>
      </c>
      <c r="N324" s="192" t="s">
        <v>205</v>
      </c>
      <c r="O324" s="192" t="s">
        <v>205</v>
      </c>
      <c r="P324" s="192" t="s">
        <v>205</v>
      </c>
      <c r="Q324" s="192" t="s">
        <v>205</v>
      </c>
      <c r="R324" s="230">
        <f t="shared" si="55"/>
        <v>0</v>
      </c>
      <c r="S324" s="230">
        <f t="shared" si="53"/>
        <v>0</v>
      </c>
      <c r="U324" s="232"/>
    </row>
    <row r="325" spans="1:21" ht="21.6" customHeight="1">
      <c r="A325" s="6">
        <f t="shared" si="54"/>
        <v>36</v>
      </c>
      <c r="B325" s="570"/>
      <c r="C325" s="571"/>
      <c r="D325" s="571"/>
      <c r="E325" s="571"/>
      <c r="F325" s="571"/>
      <c r="G325" s="572"/>
      <c r="H325" s="192"/>
      <c r="I325" s="193" t="s">
        <v>205</v>
      </c>
      <c r="J325" s="193" t="s">
        <v>205</v>
      </c>
      <c r="K325" s="193" t="s">
        <v>205</v>
      </c>
      <c r="L325" s="192"/>
      <c r="M325" s="192" t="s">
        <v>205</v>
      </c>
      <c r="N325" s="192" t="s">
        <v>205</v>
      </c>
      <c r="O325" s="192" t="s">
        <v>205</v>
      </c>
      <c r="P325" s="192" t="s">
        <v>205</v>
      </c>
      <c r="Q325" s="192" t="s">
        <v>205</v>
      </c>
      <c r="R325" s="230">
        <f t="shared" si="55"/>
        <v>0</v>
      </c>
      <c r="S325" s="230">
        <f t="shared" si="53"/>
        <v>0</v>
      </c>
      <c r="U325" s="232"/>
    </row>
    <row r="326" spans="1:21" ht="21.6" customHeight="1">
      <c r="A326" s="6">
        <f t="shared" si="54"/>
        <v>37</v>
      </c>
      <c r="B326" s="570"/>
      <c r="C326" s="571"/>
      <c r="D326" s="571"/>
      <c r="E326" s="571"/>
      <c r="F326" s="571"/>
      <c r="G326" s="572"/>
      <c r="H326" s="192"/>
      <c r="I326" s="193" t="s">
        <v>205</v>
      </c>
      <c r="J326" s="193" t="s">
        <v>205</v>
      </c>
      <c r="K326" s="193" t="s">
        <v>205</v>
      </c>
      <c r="L326" s="192"/>
      <c r="M326" s="192" t="s">
        <v>205</v>
      </c>
      <c r="N326" s="192" t="s">
        <v>205</v>
      </c>
      <c r="O326" s="192" t="s">
        <v>205</v>
      </c>
      <c r="P326" s="192" t="s">
        <v>205</v>
      </c>
      <c r="Q326" s="192" t="s">
        <v>205</v>
      </c>
      <c r="R326" s="230">
        <f t="shared" si="55"/>
        <v>0</v>
      </c>
      <c r="S326" s="230">
        <f t="shared" si="53"/>
        <v>0</v>
      </c>
      <c r="U326" s="232"/>
    </row>
    <row r="327" spans="1:21" ht="21.6" customHeight="1">
      <c r="A327" s="6">
        <f t="shared" si="54"/>
        <v>38</v>
      </c>
      <c r="B327" s="570"/>
      <c r="C327" s="571"/>
      <c r="D327" s="571"/>
      <c r="E327" s="571"/>
      <c r="F327" s="571"/>
      <c r="G327" s="572"/>
      <c r="H327" s="192"/>
      <c r="I327" s="193" t="s">
        <v>205</v>
      </c>
      <c r="J327" s="193" t="s">
        <v>205</v>
      </c>
      <c r="K327" s="193" t="s">
        <v>205</v>
      </c>
      <c r="L327" s="192"/>
      <c r="M327" s="192" t="s">
        <v>205</v>
      </c>
      <c r="N327" s="192" t="s">
        <v>205</v>
      </c>
      <c r="O327" s="192" t="s">
        <v>205</v>
      </c>
      <c r="P327" s="192" t="s">
        <v>205</v>
      </c>
      <c r="Q327" s="192" t="s">
        <v>205</v>
      </c>
      <c r="R327" s="230">
        <f t="shared" si="55"/>
        <v>0</v>
      </c>
      <c r="S327" s="230">
        <f t="shared" si="53"/>
        <v>0</v>
      </c>
      <c r="U327" s="232"/>
    </row>
    <row r="328" spans="1:21" ht="21.6" customHeight="1">
      <c r="A328" s="6">
        <f t="shared" si="54"/>
        <v>39</v>
      </c>
      <c r="B328" s="570"/>
      <c r="C328" s="571"/>
      <c r="D328" s="571"/>
      <c r="E328" s="571"/>
      <c r="F328" s="571"/>
      <c r="G328" s="572"/>
      <c r="H328" s="192"/>
      <c r="I328" s="193" t="s">
        <v>205</v>
      </c>
      <c r="J328" s="193" t="s">
        <v>205</v>
      </c>
      <c r="K328" s="193" t="s">
        <v>205</v>
      </c>
      <c r="L328" s="192"/>
      <c r="M328" s="192" t="s">
        <v>205</v>
      </c>
      <c r="N328" s="192" t="s">
        <v>205</v>
      </c>
      <c r="O328" s="192" t="s">
        <v>205</v>
      </c>
      <c r="P328" s="192" t="s">
        <v>205</v>
      </c>
      <c r="Q328" s="192" t="s">
        <v>205</v>
      </c>
      <c r="R328" s="230">
        <f t="shared" si="55"/>
        <v>0</v>
      </c>
      <c r="S328" s="230">
        <f t="shared" si="53"/>
        <v>0</v>
      </c>
      <c r="T328" s="219"/>
      <c r="U328" s="232"/>
    </row>
    <row r="329" spans="1:21" ht="21.6" customHeight="1">
      <c r="A329" s="6">
        <f t="shared" si="54"/>
        <v>40</v>
      </c>
      <c r="B329" s="570"/>
      <c r="C329" s="571"/>
      <c r="D329" s="571"/>
      <c r="E329" s="571"/>
      <c r="F329" s="571"/>
      <c r="G329" s="572"/>
      <c r="H329" s="192"/>
      <c r="I329" s="193" t="s">
        <v>205</v>
      </c>
      <c r="J329" s="193" t="s">
        <v>205</v>
      </c>
      <c r="K329" s="193" t="s">
        <v>205</v>
      </c>
      <c r="L329" s="192"/>
      <c r="M329" s="192" t="s">
        <v>205</v>
      </c>
      <c r="N329" s="192" t="s">
        <v>205</v>
      </c>
      <c r="O329" s="192" t="s">
        <v>205</v>
      </c>
      <c r="P329" s="192" t="s">
        <v>205</v>
      </c>
      <c r="Q329" s="192" t="s">
        <v>205</v>
      </c>
      <c r="R329" s="230">
        <f t="shared" si="55"/>
        <v>0</v>
      </c>
      <c r="S329" s="230">
        <f t="shared" si="53"/>
        <v>0</v>
      </c>
      <c r="T329" s="219"/>
      <c r="U329" s="232"/>
    </row>
    <row r="330" spans="1:21" ht="21.6" customHeight="1">
      <c r="A330" s="188"/>
      <c r="B330" s="564" t="s">
        <v>253</v>
      </c>
      <c r="C330" s="564"/>
      <c r="D330" s="564"/>
      <c r="E330" s="564"/>
      <c r="F330" s="564"/>
      <c r="G330" s="564"/>
      <c r="H330" s="230" t="s">
        <v>254</v>
      </c>
      <c r="I330" s="230">
        <f>+COUNTIF(I290:I329,"☑")</f>
        <v>0</v>
      </c>
      <c r="J330" s="230">
        <f t="shared" ref="J330" si="56">+COUNTIF(J290:J329,"☑")</f>
        <v>0</v>
      </c>
      <c r="K330" s="230">
        <f t="shared" ref="K330" si="57">+COUNTIF(K290:K329,"☑")</f>
        <v>0</v>
      </c>
      <c r="L330" s="238" t="s">
        <v>254</v>
      </c>
      <c r="M330" s="230">
        <f t="shared" ref="M330" si="58">+COUNTIF(M290:M329,"☑")</f>
        <v>0</v>
      </c>
      <c r="N330" s="230">
        <f t="shared" ref="N330" si="59">+COUNTIF(N290:N329,"☑")</f>
        <v>0</v>
      </c>
      <c r="O330" s="230">
        <f t="shared" ref="O330" si="60">+COUNTIF(O290:O329,"☑")</f>
        <v>0</v>
      </c>
      <c r="P330" s="230">
        <f t="shared" ref="P330" si="61">+COUNTIF(P290:P329,"☑")</f>
        <v>0</v>
      </c>
      <c r="Q330" s="230">
        <f t="shared" ref="Q330" si="62">+COUNTIF(Q290:Q329,"☑")</f>
        <v>0</v>
      </c>
      <c r="R330" s="230">
        <f>SUM(R290:R329)</f>
        <v>0</v>
      </c>
      <c r="S330" s="230">
        <f>SUM(S290:S329)</f>
        <v>0</v>
      </c>
      <c r="T330" s="219"/>
      <c r="U330" s="232"/>
    </row>
    <row r="331" spans="1:21" ht="21.6" customHeight="1">
      <c r="T331" s="219"/>
      <c r="U331" s="232"/>
    </row>
    <row r="332" spans="1:21" ht="21.6" customHeight="1">
      <c r="T332" s="219"/>
      <c r="U332" s="232"/>
    </row>
    <row r="333" spans="1:21" ht="21.6" customHeight="1">
      <c r="T333" s="219"/>
      <c r="U333" s="232"/>
    </row>
    <row r="334" spans="1:21" ht="21.6" customHeight="1">
      <c r="T334" s="219"/>
      <c r="U334" s="232"/>
    </row>
    <row r="335" spans="1:21" ht="21.6" customHeight="1">
      <c r="T335" s="219"/>
      <c r="U335" s="232"/>
    </row>
    <row r="336" spans="1:21" ht="21.6" customHeight="1">
      <c r="T336" s="219"/>
      <c r="U336" s="232"/>
    </row>
    <row r="337" spans="21:67" ht="21.6" customHeight="1">
      <c r="U337" s="232"/>
      <c r="BO337" s="222"/>
    </row>
    <row r="338" spans="21:67" ht="21.6" customHeight="1">
      <c r="U338" s="240"/>
    </row>
  </sheetData>
  <sheetProtection sheet="1" selectLockedCells="1"/>
  <mergeCells count="526">
    <mergeCell ref="A1:S1"/>
    <mergeCell ref="U2:X2"/>
    <mergeCell ref="Y2:AC2"/>
    <mergeCell ref="AD2:AH2"/>
    <mergeCell ref="AI2:AM2"/>
    <mergeCell ref="AO2:AR2"/>
    <mergeCell ref="AS2:AW2"/>
    <mergeCell ref="AX2:BB2"/>
    <mergeCell ref="BC2:BG2"/>
    <mergeCell ref="U3:X3"/>
    <mergeCell ref="Y3:AC3"/>
    <mergeCell ref="AD3:AH3"/>
    <mergeCell ref="AI3:AM3"/>
    <mergeCell ref="AO3:AR3"/>
    <mergeCell ref="AS3:AW3"/>
    <mergeCell ref="AX3:BB3"/>
    <mergeCell ref="AW11:AX11"/>
    <mergeCell ref="U11:X11"/>
    <mergeCell ref="Y11:Z11"/>
    <mergeCell ref="AA11:AB11"/>
    <mergeCell ref="AC11:AD11"/>
    <mergeCell ref="AE11:AF11"/>
    <mergeCell ref="AG11:AH11"/>
    <mergeCell ref="AI11:AJ11"/>
    <mergeCell ref="AW10:AX10"/>
    <mergeCell ref="AI10:AJ10"/>
    <mergeCell ref="AK10:AL10"/>
    <mergeCell ref="AM10:AN10"/>
    <mergeCell ref="AQ10:AR10"/>
    <mergeCell ref="AS10:AT10"/>
    <mergeCell ref="AK11:AL11"/>
    <mergeCell ref="AM11:AN11"/>
    <mergeCell ref="AO11:AP11"/>
    <mergeCell ref="BC3:BG3"/>
    <mergeCell ref="A13:G13"/>
    <mergeCell ref="H13:S13"/>
    <mergeCell ref="U4:X4"/>
    <mergeCell ref="Y4:AC4"/>
    <mergeCell ref="AD4:AH4"/>
    <mergeCell ref="AI4:AM4"/>
    <mergeCell ref="AO4:AR4"/>
    <mergeCell ref="AS4:AW4"/>
    <mergeCell ref="AX4:BB4"/>
    <mergeCell ref="BC4:BG4"/>
    <mergeCell ref="AD5:AH5"/>
    <mergeCell ref="AI5:AM5"/>
    <mergeCell ref="AO5:AR5"/>
    <mergeCell ref="AG8:AN8"/>
    <mergeCell ref="AO8:AV8"/>
    <mergeCell ref="AW8:BD8"/>
    <mergeCell ref="BE8:BL8"/>
    <mergeCell ref="AS5:AW5"/>
    <mergeCell ref="AX5:BB5"/>
    <mergeCell ref="BC5:BG5"/>
    <mergeCell ref="AO6:AR6"/>
    <mergeCell ref="AS6:AW6"/>
    <mergeCell ref="AX6:BB6"/>
    <mergeCell ref="BC6:BG6"/>
    <mergeCell ref="U10:X10"/>
    <mergeCell ref="Y10:Z10"/>
    <mergeCell ref="AA10:AB10"/>
    <mergeCell ref="AC10:AD10"/>
    <mergeCell ref="AE10:AF10"/>
    <mergeCell ref="AG10:AH10"/>
    <mergeCell ref="AS9:AT9"/>
    <mergeCell ref="AU9:AV9"/>
    <mergeCell ref="AW9:AX9"/>
    <mergeCell ref="AG9:AH9"/>
    <mergeCell ref="AI9:AJ9"/>
    <mergeCell ref="AK9:AL9"/>
    <mergeCell ref="AM9:AN9"/>
    <mergeCell ref="AO9:AP9"/>
    <mergeCell ref="AQ9:AR9"/>
    <mergeCell ref="U8:X9"/>
    <mergeCell ref="Y8:AF8"/>
    <mergeCell ref="Y9:Z9"/>
    <mergeCell ref="AA9:AB9"/>
    <mergeCell ref="AC9:AD9"/>
    <mergeCell ref="AE9:AF9"/>
    <mergeCell ref="AO10:AP10"/>
    <mergeCell ref="AU10:AV10"/>
    <mergeCell ref="BI9:BJ9"/>
    <mergeCell ref="BK9:BL9"/>
    <mergeCell ref="AY9:AZ9"/>
    <mergeCell ref="BA9:BB9"/>
    <mergeCell ref="BC9:BD9"/>
    <mergeCell ref="BG10:BH10"/>
    <mergeCell ref="BI10:BJ10"/>
    <mergeCell ref="BC11:BD11"/>
    <mergeCell ref="BE11:BF11"/>
    <mergeCell ref="BG11:BH11"/>
    <mergeCell ref="BE9:BF9"/>
    <mergeCell ref="BG9:BH9"/>
    <mergeCell ref="BK10:BL10"/>
    <mergeCell ref="AY10:AZ10"/>
    <mergeCell ref="BA10:BB10"/>
    <mergeCell ref="BC10:BD10"/>
    <mergeCell ref="BE10:BF10"/>
    <mergeCell ref="BI11:BJ11"/>
    <mergeCell ref="BK11:BL11"/>
    <mergeCell ref="AY11:AZ11"/>
    <mergeCell ref="BA11:BB11"/>
    <mergeCell ref="AQ11:AR11"/>
    <mergeCell ref="AS11:AT11"/>
    <mergeCell ref="AU11:AV11"/>
    <mergeCell ref="BK12:BL12"/>
    <mergeCell ref="A15:A17"/>
    <mergeCell ref="B15:G17"/>
    <mergeCell ref="H15:H17"/>
    <mergeCell ref="I15:I17"/>
    <mergeCell ref="J15:K15"/>
    <mergeCell ref="L15:L17"/>
    <mergeCell ref="M15:Q15"/>
    <mergeCell ref="R15:S16"/>
    <mergeCell ref="J16:J17"/>
    <mergeCell ref="AY12:AZ12"/>
    <mergeCell ref="BA12:BB12"/>
    <mergeCell ref="BC12:BD12"/>
    <mergeCell ref="BE12:BF12"/>
    <mergeCell ref="BG12:BH12"/>
    <mergeCell ref="BI12:BJ12"/>
    <mergeCell ref="AM12:AN12"/>
    <mergeCell ref="AO12:AP12"/>
    <mergeCell ref="AQ12:AR12"/>
    <mergeCell ref="AS12:AT12"/>
    <mergeCell ref="AU12:AV12"/>
    <mergeCell ref="AW12:AX12"/>
    <mergeCell ref="U12:X12"/>
    <mergeCell ref="Y12:Z12"/>
    <mergeCell ref="B21:G21"/>
    <mergeCell ref="B22:G22"/>
    <mergeCell ref="B23:G23"/>
    <mergeCell ref="AA12:AB12"/>
    <mergeCell ref="AC12:AD12"/>
    <mergeCell ref="AE12:AF12"/>
    <mergeCell ref="AG12:AH12"/>
    <mergeCell ref="AI12:AJ12"/>
    <mergeCell ref="AK12:AL12"/>
    <mergeCell ref="A12:G12"/>
    <mergeCell ref="H12:S12"/>
    <mergeCell ref="B24:G24"/>
    <mergeCell ref="B25:G25"/>
    <mergeCell ref="B26:G26"/>
    <mergeCell ref="K16:K17"/>
    <mergeCell ref="M16:N16"/>
    <mergeCell ref="O16:P16"/>
    <mergeCell ref="B18:G18"/>
    <mergeCell ref="B19:G19"/>
    <mergeCell ref="B20:G20"/>
    <mergeCell ref="B33:G33"/>
    <mergeCell ref="B34:G34"/>
    <mergeCell ref="B35:G35"/>
    <mergeCell ref="B36:G36"/>
    <mergeCell ref="B37:G37"/>
    <mergeCell ref="B38:G38"/>
    <mergeCell ref="B27:G27"/>
    <mergeCell ref="B28:G28"/>
    <mergeCell ref="B29:G29"/>
    <mergeCell ref="B30:G30"/>
    <mergeCell ref="B31:G31"/>
    <mergeCell ref="B32:G32"/>
    <mergeCell ref="B45:G45"/>
    <mergeCell ref="B47:G47"/>
    <mergeCell ref="A49:S49"/>
    <mergeCell ref="A50:G50"/>
    <mergeCell ref="H50:S50"/>
    <mergeCell ref="B39:G39"/>
    <mergeCell ref="B40:G40"/>
    <mergeCell ref="B41:G41"/>
    <mergeCell ref="B42:G42"/>
    <mergeCell ref="B43:G43"/>
    <mergeCell ref="B44:G44"/>
    <mergeCell ref="B48:G48"/>
    <mergeCell ref="B46:G46"/>
    <mergeCell ref="O53:P53"/>
    <mergeCell ref="B55:G55"/>
    <mergeCell ref="B56:G56"/>
    <mergeCell ref="A51:G51"/>
    <mergeCell ref="H51:S51"/>
    <mergeCell ref="A52:A54"/>
    <mergeCell ref="B52:G54"/>
    <mergeCell ref="H52:H54"/>
    <mergeCell ref="I52:I54"/>
    <mergeCell ref="J52:K52"/>
    <mergeCell ref="L52:L54"/>
    <mergeCell ref="M52:Q52"/>
    <mergeCell ref="R52:S53"/>
    <mergeCell ref="B57:G57"/>
    <mergeCell ref="B58:G58"/>
    <mergeCell ref="B59:G59"/>
    <mergeCell ref="B60:G60"/>
    <mergeCell ref="B61:G61"/>
    <mergeCell ref="B62:G62"/>
    <mergeCell ref="J53:J54"/>
    <mergeCell ref="K53:K54"/>
    <mergeCell ref="M53:N53"/>
    <mergeCell ref="B69:G69"/>
    <mergeCell ref="B70:G70"/>
    <mergeCell ref="B71:G71"/>
    <mergeCell ref="B72:G72"/>
    <mergeCell ref="B73:G73"/>
    <mergeCell ref="B74:G74"/>
    <mergeCell ref="B63:G63"/>
    <mergeCell ref="B64:G64"/>
    <mergeCell ref="B65:G65"/>
    <mergeCell ref="B66:G66"/>
    <mergeCell ref="B67:G67"/>
    <mergeCell ref="B68:G68"/>
    <mergeCell ref="B81:G81"/>
    <mergeCell ref="B82:G82"/>
    <mergeCell ref="B83:G83"/>
    <mergeCell ref="B84:G84"/>
    <mergeCell ref="B85:G85"/>
    <mergeCell ref="B86:G86"/>
    <mergeCell ref="B75:G75"/>
    <mergeCell ref="B76:G76"/>
    <mergeCell ref="B77:G77"/>
    <mergeCell ref="B78:G78"/>
    <mergeCell ref="B79:G79"/>
    <mergeCell ref="B80:G80"/>
    <mergeCell ref="A99:A101"/>
    <mergeCell ref="B99:G101"/>
    <mergeCell ref="H99:H101"/>
    <mergeCell ref="I99:I101"/>
    <mergeCell ref="J99:K99"/>
    <mergeCell ref="L99:L101"/>
    <mergeCell ref="B87:G87"/>
    <mergeCell ref="B88:G88"/>
    <mergeCell ref="A96:S96"/>
    <mergeCell ref="A97:G97"/>
    <mergeCell ref="H97:S97"/>
    <mergeCell ref="A98:G98"/>
    <mergeCell ref="H98:S98"/>
    <mergeCell ref="B89:G89"/>
    <mergeCell ref="B90:G90"/>
    <mergeCell ref="B91:G91"/>
    <mergeCell ref="B92:G92"/>
    <mergeCell ref="B93:G93"/>
    <mergeCell ref="B94:G94"/>
    <mergeCell ref="B95:G95"/>
    <mergeCell ref="B102:G102"/>
    <mergeCell ref="B103:G103"/>
    <mergeCell ref="B104:G104"/>
    <mergeCell ref="B105:G105"/>
    <mergeCell ref="B106:G106"/>
    <mergeCell ref="B107:G107"/>
    <mergeCell ref="M99:Q99"/>
    <mergeCell ref="R99:S100"/>
    <mergeCell ref="J100:J101"/>
    <mergeCell ref="K100:K101"/>
    <mergeCell ref="M100:N100"/>
    <mergeCell ref="O100:P100"/>
    <mergeCell ref="B114:G114"/>
    <mergeCell ref="B115:G115"/>
    <mergeCell ref="B116:G116"/>
    <mergeCell ref="B117:G117"/>
    <mergeCell ref="B118:G118"/>
    <mergeCell ref="B119:G119"/>
    <mergeCell ref="B108:G108"/>
    <mergeCell ref="B109:G109"/>
    <mergeCell ref="B110:G110"/>
    <mergeCell ref="B111:G111"/>
    <mergeCell ref="B112:G112"/>
    <mergeCell ref="B113:G113"/>
    <mergeCell ref="B126:G126"/>
    <mergeCell ref="B127:G127"/>
    <mergeCell ref="B128:G128"/>
    <mergeCell ref="B129:G129"/>
    <mergeCell ref="B130:G130"/>
    <mergeCell ref="B131:G131"/>
    <mergeCell ref="B120:G120"/>
    <mergeCell ref="B121:G121"/>
    <mergeCell ref="B122:G122"/>
    <mergeCell ref="B123:G123"/>
    <mergeCell ref="B124:G124"/>
    <mergeCell ref="B125:G125"/>
    <mergeCell ref="B132:G132"/>
    <mergeCell ref="B133:G133"/>
    <mergeCell ref="B134:G134"/>
    <mergeCell ref="B135:G135"/>
    <mergeCell ref="A143:S143"/>
    <mergeCell ref="A144:G144"/>
    <mergeCell ref="H144:S144"/>
    <mergeCell ref="B136:G136"/>
    <mergeCell ref="B137:G137"/>
    <mergeCell ref="B138:G138"/>
    <mergeCell ref="B142:G142"/>
    <mergeCell ref="O147:P147"/>
    <mergeCell ref="B149:G149"/>
    <mergeCell ref="B150:G150"/>
    <mergeCell ref="A145:G145"/>
    <mergeCell ref="H145:S145"/>
    <mergeCell ref="A146:A148"/>
    <mergeCell ref="B146:G148"/>
    <mergeCell ref="H146:H148"/>
    <mergeCell ref="I146:I148"/>
    <mergeCell ref="J146:K146"/>
    <mergeCell ref="L146:L148"/>
    <mergeCell ref="M146:Q146"/>
    <mergeCell ref="R146:S147"/>
    <mergeCell ref="B151:G151"/>
    <mergeCell ref="B152:G152"/>
    <mergeCell ref="B153:G153"/>
    <mergeCell ref="B154:G154"/>
    <mergeCell ref="B155:G155"/>
    <mergeCell ref="B156:G156"/>
    <mergeCell ref="J147:J148"/>
    <mergeCell ref="K147:K148"/>
    <mergeCell ref="M147:N147"/>
    <mergeCell ref="B163:G163"/>
    <mergeCell ref="B164:G164"/>
    <mergeCell ref="B165:G165"/>
    <mergeCell ref="B166:G166"/>
    <mergeCell ref="B167:G167"/>
    <mergeCell ref="B168:G168"/>
    <mergeCell ref="B157:G157"/>
    <mergeCell ref="B158:G158"/>
    <mergeCell ref="B159:G159"/>
    <mergeCell ref="B160:G160"/>
    <mergeCell ref="B161:G161"/>
    <mergeCell ref="B162:G162"/>
    <mergeCell ref="B175:G175"/>
    <mergeCell ref="B176:G176"/>
    <mergeCell ref="B177:G177"/>
    <mergeCell ref="B178:G178"/>
    <mergeCell ref="B179:G179"/>
    <mergeCell ref="B180:G180"/>
    <mergeCell ref="B169:G169"/>
    <mergeCell ref="B170:G170"/>
    <mergeCell ref="B171:G171"/>
    <mergeCell ref="B172:G172"/>
    <mergeCell ref="B173:G173"/>
    <mergeCell ref="B174:G174"/>
    <mergeCell ref="A193:A195"/>
    <mergeCell ref="B193:G195"/>
    <mergeCell ref="H193:H195"/>
    <mergeCell ref="I193:I195"/>
    <mergeCell ref="J193:K193"/>
    <mergeCell ref="L193:L195"/>
    <mergeCell ref="B181:G181"/>
    <mergeCell ref="B182:G182"/>
    <mergeCell ref="A190:S190"/>
    <mergeCell ref="A191:G191"/>
    <mergeCell ref="H191:S191"/>
    <mergeCell ref="A192:G192"/>
    <mergeCell ref="H192:S192"/>
    <mergeCell ref="B186:G186"/>
    <mergeCell ref="B187:G187"/>
    <mergeCell ref="B188:G188"/>
    <mergeCell ref="B189:G189"/>
    <mergeCell ref="B184:G184"/>
    <mergeCell ref="B185:G185"/>
    <mergeCell ref="B196:G196"/>
    <mergeCell ref="B197:G197"/>
    <mergeCell ref="B198:G198"/>
    <mergeCell ref="B199:G199"/>
    <mergeCell ref="B200:G200"/>
    <mergeCell ref="B201:G201"/>
    <mergeCell ref="M193:Q193"/>
    <mergeCell ref="R193:S194"/>
    <mergeCell ref="J194:J195"/>
    <mergeCell ref="K194:K195"/>
    <mergeCell ref="M194:N194"/>
    <mergeCell ref="O194:P194"/>
    <mergeCell ref="B208:G208"/>
    <mergeCell ref="B209:G209"/>
    <mergeCell ref="B210:G210"/>
    <mergeCell ref="B211:G211"/>
    <mergeCell ref="B212:G212"/>
    <mergeCell ref="B213:G213"/>
    <mergeCell ref="B202:G202"/>
    <mergeCell ref="B203:G203"/>
    <mergeCell ref="B204:G204"/>
    <mergeCell ref="B205:G205"/>
    <mergeCell ref="B206:G206"/>
    <mergeCell ref="B207:G207"/>
    <mergeCell ref="B220:G220"/>
    <mergeCell ref="B221:G221"/>
    <mergeCell ref="B222:G222"/>
    <mergeCell ref="B223:G223"/>
    <mergeCell ref="B224:G224"/>
    <mergeCell ref="B225:G225"/>
    <mergeCell ref="B214:G214"/>
    <mergeCell ref="B215:G215"/>
    <mergeCell ref="B216:G216"/>
    <mergeCell ref="B217:G217"/>
    <mergeCell ref="B218:G218"/>
    <mergeCell ref="B219:G219"/>
    <mergeCell ref="B226:G226"/>
    <mergeCell ref="B227:G227"/>
    <mergeCell ref="B228:G228"/>
    <mergeCell ref="B229:G229"/>
    <mergeCell ref="A237:S237"/>
    <mergeCell ref="A238:G238"/>
    <mergeCell ref="H238:S238"/>
    <mergeCell ref="B230:G230"/>
    <mergeCell ref="B231:G231"/>
    <mergeCell ref="B232:G232"/>
    <mergeCell ref="B236:G236"/>
    <mergeCell ref="O241:P241"/>
    <mergeCell ref="B243:G243"/>
    <mergeCell ref="B244:G244"/>
    <mergeCell ref="A239:G239"/>
    <mergeCell ref="H239:S239"/>
    <mergeCell ref="A240:A242"/>
    <mergeCell ref="B240:G242"/>
    <mergeCell ref="H240:H242"/>
    <mergeCell ref="I240:I242"/>
    <mergeCell ref="J240:K240"/>
    <mergeCell ref="L240:L242"/>
    <mergeCell ref="M240:Q240"/>
    <mergeCell ref="R240:S241"/>
    <mergeCell ref="B245:G245"/>
    <mergeCell ref="B246:G246"/>
    <mergeCell ref="B247:G247"/>
    <mergeCell ref="B248:G248"/>
    <mergeCell ref="B249:G249"/>
    <mergeCell ref="B250:G250"/>
    <mergeCell ref="J241:J242"/>
    <mergeCell ref="K241:K242"/>
    <mergeCell ref="M241:N241"/>
    <mergeCell ref="B257:G257"/>
    <mergeCell ref="B258:G258"/>
    <mergeCell ref="B259:G259"/>
    <mergeCell ref="B260:G260"/>
    <mergeCell ref="B261:G261"/>
    <mergeCell ref="B262:G262"/>
    <mergeCell ref="B251:G251"/>
    <mergeCell ref="B252:G252"/>
    <mergeCell ref="B253:G253"/>
    <mergeCell ref="B254:G254"/>
    <mergeCell ref="B255:G255"/>
    <mergeCell ref="B256:G256"/>
    <mergeCell ref="B269:G269"/>
    <mergeCell ref="B270:G270"/>
    <mergeCell ref="B271:G271"/>
    <mergeCell ref="B272:G272"/>
    <mergeCell ref="B273:G273"/>
    <mergeCell ref="B274:G274"/>
    <mergeCell ref="B263:G263"/>
    <mergeCell ref="B264:G264"/>
    <mergeCell ref="B265:G265"/>
    <mergeCell ref="B266:G266"/>
    <mergeCell ref="B267:G267"/>
    <mergeCell ref="B268:G268"/>
    <mergeCell ref="A287:A289"/>
    <mergeCell ref="B287:G289"/>
    <mergeCell ref="H287:H289"/>
    <mergeCell ref="I287:I289"/>
    <mergeCell ref="J287:K287"/>
    <mergeCell ref="L287:L289"/>
    <mergeCell ref="B275:G275"/>
    <mergeCell ref="B276:G276"/>
    <mergeCell ref="A284:S284"/>
    <mergeCell ref="A285:G285"/>
    <mergeCell ref="H285:S285"/>
    <mergeCell ref="A286:G286"/>
    <mergeCell ref="H286:S286"/>
    <mergeCell ref="B280:G280"/>
    <mergeCell ref="B281:G281"/>
    <mergeCell ref="B282:G282"/>
    <mergeCell ref="B283:G283"/>
    <mergeCell ref="M287:Q287"/>
    <mergeCell ref="R287:S288"/>
    <mergeCell ref="J288:J289"/>
    <mergeCell ref="K288:K289"/>
    <mergeCell ref="M288:N288"/>
    <mergeCell ref="O288:P288"/>
    <mergeCell ref="B290:G290"/>
    <mergeCell ref="B291:G291"/>
    <mergeCell ref="B292:G292"/>
    <mergeCell ref="B311:G311"/>
    <mergeCell ref="B312:G312"/>
    <mergeCell ref="B313:G313"/>
    <mergeCell ref="B314:G314"/>
    <mergeCell ref="B315:G315"/>
    <mergeCell ref="B316:G316"/>
    <mergeCell ref="B293:G293"/>
    <mergeCell ref="B294:G294"/>
    <mergeCell ref="B295:G295"/>
    <mergeCell ref="B296:G296"/>
    <mergeCell ref="B297:G297"/>
    <mergeCell ref="B298:G298"/>
    <mergeCell ref="B299:G299"/>
    <mergeCell ref="B300:G300"/>
    <mergeCell ref="B301:G301"/>
    <mergeCell ref="B320:G320"/>
    <mergeCell ref="B321:G321"/>
    <mergeCell ref="B322:G322"/>
    <mergeCell ref="B323:G323"/>
    <mergeCell ref="B302:G302"/>
    <mergeCell ref="B303:G303"/>
    <mergeCell ref="B304:G304"/>
    <mergeCell ref="B305:G305"/>
    <mergeCell ref="B306:G306"/>
    <mergeCell ref="B307:G307"/>
    <mergeCell ref="B317:G317"/>
    <mergeCell ref="B318:G318"/>
    <mergeCell ref="B319:G319"/>
    <mergeCell ref="B308:G308"/>
    <mergeCell ref="B309:G309"/>
    <mergeCell ref="B310:G310"/>
    <mergeCell ref="Y5:AC5"/>
    <mergeCell ref="U5:X5"/>
    <mergeCell ref="T15:T17"/>
    <mergeCell ref="U15:U17"/>
    <mergeCell ref="B330:G330"/>
    <mergeCell ref="A14:G14"/>
    <mergeCell ref="BM10:BN10"/>
    <mergeCell ref="BM11:BN11"/>
    <mergeCell ref="B324:G324"/>
    <mergeCell ref="B325:G325"/>
    <mergeCell ref="B326:G326"/>
    <mergeCell ref="B327:G327"/>
    <mergeCell ref="B328:G328"/>
    <mergeCell ref="B329:G329"/>
    <mergeCell ref="B233:G233"/>
    <mergeCell ref="B234:G234"/>
    <mergeCell ref="B235:G235"/>
    <mergeCell ref="B277:G277"/>
    <mergeCell ref="B278:G278"/>
    <mergeCell ref="B279:G279"/>
    <mergeCell ref="B139:G139"/>
    <mergeCell ref="B140:G140"/>
    <mergeCell ref="B141:G141"/>
    <mergeCell ref="B183:G183"/>
  </mergeCells>
  <phoneticPr fontId="12"/>
  <dataValidations count="5">
    <dataValidation imeMode="halfAlpha" allowBlank="1" showInputMessage="1" showErrorMessage="1" sqref="M16:Q16 U338 L331:L1048576 L49:L94 L96:L141 L143:L188 L190:L235 L237:L282 L1:L47 L284:L329" xr:uid="{0185A15C-29DD-4506-93B0-B90BCCDAEEBE}"/>
    <dataValidation imeMode="hiragana" allowBlank="1" showInputMessage="1" showErrorMessage="1" sqref="U32:U337 B55:B95 B243:B283 B102:B142 B149:B189 B196:B236 A14 B18:B48 B290:B330" xr:uid="{EDF59DFA-6780-4409-A9D2-C0CB7138E822}"/>
    <dataValidation type="list" imeMode="hiragana" allowBlank="1" showInputMessage="1" showErrorMessage="1" sqref="H149:H188 H18:H47 H55:H94 H243:H282 H102:H141 H196:H235 H290:H329" xr:uid="{4897303C-27AD-4E12-BC3E-021905E965EC}">
      <formula1>$T$6:$T$10</formula1>
    </dataValidation>
    <dataValidation type="list" allowBlank="1" showInputMessage="1" showErrorMessage="1" sqref="I55:K94 I18:K47 I243:K282 M243:Q282 I102:K141 M18:Q47 M55:Q94 I196:K235 I149:K188 M102:Q141 M196:Q235 M149:Q188 I290:K329 M290:Q329" xr:uid="{9ECE7BE5-A9BE-41C4-AAEE-567F5C8E022C}">
      <formula1>$T$11:$T$12</formula1>
    </dataValidation>
    <dataValidation type="list" allowBlank="1" showInputMessage="1" showErrorMessage="1" sqref="T63:T103 T251:T291 T204:T244 T157:T197 T110:T150 T298:T337 T18:T56" xr:uid="{0B488179-867B-4E90-88FA-6ECD20249CDD}">
      <formula1>$T$13</formula1>
    </dataValidation>
  </dataValidations>
  <printOptions horizontalCentered="1"/>
  <pageMargins left="0.23622047244094491" right="0.23622047244094491" top="0.6" bottom="0.27559055118110237" header="0.19685039370078741" footer="0.19685039370078741"/>
  <pageSetup paperSize="9" scale="81" fitToHeight="0" orientation="portrait" r:id="rId1"/>
  <headerFooter alignWithMargins="0"/>
  <rowBreaks count="6" manualBreakCount="6">
    <brk id="48" max="18" man="1"/>
    <brk id="95" max="18" man="1"/>
    <brk id="142" max="18" man="1"/>
    <brk id="189" max="18" man="1"/>
    <brk id="236" max="18" man="1"/>
    <brk id="283" max="18" man="1"/>
  </rowBreaks>
  <ignoredErrors>
    <ignoredError sqref="B49:S49 M100:Q100 M147:Q147 M194:Q194 M241:Q241 M288:Q288 R20:S22 S19 A18 R47:S47 A55:A92 A52:S54 B50:G50 I50:S50 B51:G51 R23 R24:S45 M16:N16 O16:Q16 I14:S14 L48 I95:Q95 I330:Q330 I283:Q283 I236:Q236 I189:Q189 I142:Q142 I48:K48 M48:Q4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27A7-810A-47DB-8F73-21A07D480368}">
  <sheetPr codeName="Sheet7">
    <pageSetUpPr fitToPage="1"/>
  </sheetPr>
  <dimension ref="A1:AO60"/>
  <sheetViews>
    <sheetView showGridLines="0" view="pageBreakPreview" zoomScaleNormal="100" zoomScaleSheetLayoutView="100" workbookViewId="0">
      <selection activeCell="H23" sqref="H23"/>
    </sheetView>
  </sheetViews>
  <sheetFormatPr defaultColWidth="4" defaultRowHeight="18" customHeight="1"/>
  <cols>
    <col min="1" max="8" width="2.25" style="280" customWidth="1"/>
    <col min="9" max="14" width="2.25" style="241" customWidth="1"/>
    <col min="15" max="30" width="2.25" style="280" customWidth="1"/>
    <col min="31" max="40" width="2.25" style="241" customWidth="1"/>
    <col min="41" max="16384" width="4" style="241"/>
  </cols>
  <sheetData>
    <row r="1" spans="1:41" ht="18" customHeight="1">
      <c r="A1" s="640" t="s">
        <v>36</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row>
    <row r="2" spans="1:41" s="243" customFormat="1" ht="18" customHeight="1">
      <c r="A2" s="641" t="s">
        <v>23</v>
      </c>
      <c r="B2" s="642"/>
      <c r="C2" s="642"/>
      <c r="D2" s="642"/>
      <c r="E2" s="642"/>
      <c r="F2" s="642"/>
      <c r="G2" s="642"/>
      <c r="H2" s="642"/>
      <c r="I2" s="642"/>
      <c r="J2" s="642"/>
      <c r="K2" s="642"/>
      <c r="L2" s="642"/>
      <c r="M2" s="642"/>
      <c r="N2" s="643"/>
      <c r="O2" s="676" t="str">
        <f>IF(はじめに⇒!B3="","",はじめに⇒!B3)</f>
        <v>波戸小学校</v>
      </c>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8"/>
      <c r="AO2" s="242"/>
    </row>
    <row r="3" spans="1:41" s="243" customFormat="1" ht="18" customHeight="1">
      <c r="A3" s="641" t="s">
        <v>22</v>
      </c>
      <c r="B3" s="642"/>
      <c r="C3" s="642"/>
      <c r="D3" s="642"/>
      <c r="E3" s="642"/>
      <c r="F3" s="642"/>
      <c r="G3" s="642"/>
      <c r="H3" s="642"/>
      <c r="I3" s="642"/>
      <c r="J3" s="642"/>
      <c r="K3" s="642"/>
      <c r="L3" s="642"/>
      <c r="M3" s="642"/>
      <c r="N3" s="643"/>
      <c r="O3" s="676" t="str">
        <f>IF(はじめに⇒!B4="","",はじめに⇒!B4)</f>
        <v>令和８年４月1日（水）～　４月２日（木）1泊2日</v>
      </c>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8"/>
      <c r="AO3" s="242"/>
    </row>
    <row r="4" spans="1:41" ht="18.600000000000001" customHeight="1">
      <c r="A4" s="244" t="s">
        <v>301</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6"/>
      <c r="AD4" s="245"/>
      <c r="AE4" s="247"/>
      <c r="AF4" s="247"/>
      <c r="AG4" s="247"/>
      <c r="AH4" s="247"/>
      <c r="AI4" s="247"/>
      <c r="AJ4" s="247"/>
      <c r="AK4" s="247"/>
      <c r="AL4" s="247"/>
      <c r="AM4" s="247"/>
      <c r="AN4" s="247"/>
    </row>
    <row r="5" spans="1:41" ht="6" customHeight="1">
      <c r="A5" s="665" t="s">
        <v>37</v>
      </c>
      <c r="B5" s="632"/>
      <c r="C5" s="632"/>
      <c r="D5" s="633"/>
      <c r="E5" s="248"/>
      <c r="F5" s="249"/>
      <c r="G5" s="248"/>
      <c r="H5" s="249"/>
      <c r="I5" s="248"/>
      <c r="J5" s="249"/>
      <c r="K5" s="248"/>
      <c r="L5" s="249"/>
      <c r="M5" s="248"/>
      <c r="N5" s="249"/>
      <c r="O5" s="248"/>
      <c r="P5" s="249"/>
      <c r="Q5" s="248"/>
      <c r="R5" s="249"/>
      <c r="S5" s="248"/>
      <c r="T5" s="249"/>
      <c r="U5" s="248"/>
      <c r="V5" s="249"/>
      <c r="W5" s="248"/>
      <c r="X5" s="249"/>
      <c r="Y5" s="248"/>
      <c r="Z5" s="249"/>
      <c r="AA5" s="248"/>
      <c r="AB5" s="249"/>
      <c r="AC5" s="248"/>
      <c r="AD5" s="249"/>
      <c r="AE5" s="248"/>
      <c r="AF5" s="249"/>
      <c r="AG5" s="248"/>
      <c r="AH5" s="249"/>
      <c r="AI5" s="248"/>
      <c r="AJ5" s="249"/>
      <c r="AK5" s="250"/>
      <c r="AL5" s="631" t="s">
        <v>38</v>
      </c>
      <c r="AM5" s="632"/>
      <c r="AN5" s="633"/>
    </row>
    <row r="6" spans="1:41" s="252" customFormat="1" ht="9" customHeight="1">
      <c r="A6" s="634"/>
      <c r="B6" s="635"/>
      <c r="C6" s="635"/>
      <c r="D6" s="636"/>
      <c r="E6" s="630">
        <v>7</v>
      </c>
      <c r="F6" s="630"/>
      <c r="G6" s="630">
        <v>8</v>
      </c>
      <c r="H6" s="630"/>
      <c r="I6" s="630">
        <v>9</v>
      </c>
      <c r="J6" s="630"/>
      <c r="K6" s="630">
        <v>10</v>
      </c>
      <c r="L6" s="630"/>
      <c r="M6" s="630">
        <v>11</v>
      </c>
      <c r="N6" s="630"/>
      <c r="O6" s="630">
        <v>12</v>
      </c>
      <c r="P6" s="630"/>
      <c r="Q6" s="630">
        <v>13</v>
      </c>
      <c r="R6" s="630"/>
      <c r="S6" s="630">
        <v>14</v>
      </c>
      <c r="T6" s="630"/>
      <c r="U6" s="630">
        <v>15</v>
      </c>
      <c r="V6" s="630"/>
      <c r="W6" s="630">
        <v>16</v>
      </c>
      <c r="X6" s="630"/>
      <c r="Y6" s="630">
        <v>17</v>
      </c>
      <c r="Z6" s="630"/>
      <c r="AA6" s="630">
        <v>18</v>
      </c>
      <c r="AB6" s="630"/>
      <c r="AC6" s="630">
        <v>19</v>
      </c>
      <c r="AD6" s="630"/>
      <c r="AE6" s="630">
        <v>20</v>
      </c>
      <c r="AF6" s="630"/>
      <c r="AG6" s="630">
        <v>21</v>
      </c>
      <c r="AH6" s="630"/>
      <c r="AI6" s="630">
        <v>22</v>
      </c>
      <c r="AJ6" s="630"/>
      <c r="AK6" s="251"/>
      <c r="AL6" s="634"/>
      <c r="AM6" s="635"/>
      <c r="AN6" s="636"/>
    </row>
    <row r="7" spans="1:41" ht="6" customHeight="1">
      <c r="A7" s="637"/>
      <c r="B7" s="638"/>
      <c r="C7" s="638"/>
      <c r="D7" s="639"/>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4"/>
      <c r="AL7" s="634"/>
      <c r="AM7" s="635"/>
      <c r="AN7" s="636"/>
    </row>
    <row r="8" spans="1:41" s="263" customFormat="1" ht="60" customHeight="1">
      <c r="A8" s="668" t="s">
        <v>235</v>
      </c>
      <c r="B8" s="669"/>
      <c r="C8" s="669"/>
      <c r="D8" s="669"/>
      <c r="E8" s="255"/>
      <c r="F8" s="256"/>
      <c r="G8" s="256"/>
      <c r="H8" s="256"/>
      <c r="I8" s="257" t="s">
        <v>236</v>
      </c>
      <c r="J8" s="258" t="s">
        <v>237</v>
      </c>
      <c r="K8" s="670" t="s">
        <v>29</v>
      </c>
      <c r="L8" s="669"/>
      <c r="M8" s="669"/>
      <c r="N8" s="669"/>
      <c r="O8" s="671"/>
      <c r="P8" s="668" t="s">
        <v>238</v>
      </c>
      <c r="Q8" s="672"/>
      <c r="R8" s="670" t="s">
        <v>30</v>
      </c>
      <c r="S8" s="669"/>
      <c r="T8" s="669"/>
      <c r="U8" s="669"/>
      <c r="V8" s="669"/>
      <c r="W8" s="669"/>
      <c r="X8" s="669"/>
      <c r="Y8" s="671"/>
      <c r="Z8" s="259" t="s">
        <v>239</v>
      </c>
      <c r="AA8" s="668" t="s">
        <v>31</v>
      </c>
      <c r="AB8" s="672"/>
      <c r="AC8" s="672"/>
      <c r="AD8" s="672"/>
      <c r="AE8" s="670" t="s">
        <v>32</v>
      </c>
      <c r="AF8" s="669"/>
      <c r="AG8" s="669"/>
      <c r="AH8" s="671"/>
      <c r="AI8" s="260" t="s">
        <v>33</v>
      </c>
      <c r="AJ8" s="260" t="s">
        <v>34</v>
      </c>
      <c r="AK8" s="255"/>
      <c r="AL8" s="261"/>
      <c r="AM8" s="261"/>
      <c r="AN8" s="262"/>
    </row>
    <row r="9" spans="1:41" ht="9.6" customHeight="1">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6"/>
      <c r="AD9" s="245"/>
      <c r="AE9" s="247"/>
      <c r="AF9" s="247"/>
      <c r="AG9" s="247"/>
      <c r="AH9" s="247"/>
      <c r="AI9" s="247"/>
      <c r="AJ9" s="247"/>
      <c r="AK9" s="247"/>
      <c r="AL9" s="247"/>
      <c r="AM9" s="247"/>
      <c r="AN9" s="247"/>
    </row>
    <row r="10" spans="1:41" ht="6" customHeight="1">
      <c r="A10" s="665" t="s">
        <v>37</v>
      </c>
      <c r="B10" s="632"/>
      <c r="C10" s="632"/>
      <c r="D10" s="633"/>
      <c r="E10" s="248"/>
      <c r="F10" s="249"/>
      <c r="G10" s="248"/>
      <c r="H10" s="249"/>
      <c r="I10" s="248"/>
      <c r="J10" s="249"/>
      <c r="K10" s="248"/>
      <c r="L10" s="249"/>
      <c r="M10" s="248"/>
      <c r="N10" s="249"/>
      <c r="O10" s="248"/>
      <c r="P10" s="249"/>
      <c r="Q10" s="248"/>
      <c r="R10" s="249"/>
      <c r="S10" s="248"/>
      <c r="T10" s="249"/>
      <c r="U10" s="248"/>
      <c r="V10" s="249"/>
      <c r="W10" s="248"/>
      <c r="X10" s="249"/>
      <c r="Y10" s="248"/>
      <c r="Z10" s="249"/>
      <c r="AA10" s="248"/>
      <c r="AB10" s="249"/>
      <c r="AC10" s="248"/>
      <c r="AD10" s="249"/>
      <c r="AE10" s="248"/>
      <c r="AF10" s="249"/>
      <c r="AG10" s="248"/>
      <c r="AH10" s="249"/>
      <c r="AI10" s="248"/>
      <c r="AJ10" s="249"/>
      <c r="AK10" s="250"/>
      <c r="AL10" s="631" t="s">
        <v>38</v>
      </c>
      <c r="AM10" s="632"/>
      <c r="AN10" s="633"/>
    </row>
    <row r="11" spans="1:41" s="252" customFormat="1" ht="9" customHeight="1">
      <c r="A11" s="634"/>
      <c r="B11" s="635"/>
      <c r="C11" s="635"/>
      <c r="D11" s="636"/>
      <c r="E11" s="630">
        <v>7</v>
      </c>
      <c r="F11" s="630"/>
      <c r="G11" s="630">
        <v>8</v>
      </c>
      <c r="H11" s="630"/>
      <c r="I11" s="630">
        <v>9</v>
      </c>
      <c r="J11" s="630"/>
      <c r="K11" s="630">
        <v>10</v>
      </c>
      <c r="L11" s="630"/>
      <c r="M11" s="630">
        <v>11</v>
      </c>
      <c r="N11" s="630"/>
      <c r="O11" s="630">
        <v>12</v>
      </c>
      <c r="P11" s="630"/>
      <c r="Q11" s="630">
        <v>13</v>
      </c>
      <c r="R11" s="630"/>
      <c r="S11" s="630">
        <v>14</v>
      </c>
      <c r="T11" s="630"/>
      <c r="U11" s="630">
        <v>15</v>
      </c>
      <c r="V11" s="630"/>
      <c r="W11" s="630">
        <v>16</v>
      </c>
      <c r="X11" s="630"/>
      <c r="Y11" s="630">
        <v>17</v>
      </c>
      <c r="Z11" s="630"/>
      <c r="AA11" s="630">
        <v>18</v>
      </c>
      <c r="AB11" s="630"/>
      <c r="AC11" s="630">
        <v>19</v>
      </c>
      <c r="AD11" s="630"/>
      <c r="AE11" s="630">
        <v>20</v>
      </c>
      <c r="AF11" s="630"/>
      <c r="AG11" s="630">
        <v>21</v>
      </c>
      <c r="AH11" s="630"/>
      <c r="AI11" s="630">
        <v>22</v>
      </c>
      <c r="AJ11" s="630"/>
      <c r="AK11" s="251"/>
      <c r="AL11" s="634"/>
      <c r="AM11" s="635"/>
      <c r="AN11" s="636"/>
    </row>
    <row r="12" spans="1:41" ht="6" customHeight="1">
      <c r="A12" s="637"/>
      <c r="B12" s="638"/>
      <c r="C12" s="638"/>
      <c r="D12" s="639"/>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4"/>
      <c r="AL12" s="637"/>
      <c r="AM12" s="638"/>
      <c r="AN12" s="639"/>
    </row>
    <row r="13" spans="1:41" s="263" customFormat="1" ht="60" customHeight="1">
      <c r="A13" s="668" t="s">
        <v>240</v>
      </c>
      <c r="B13" s="669"/>
      <c r="C13" s="669"/>
      <c r="D13" s="669"/>
      <c r="E13" s="255"/>
      <c r="F13" s="258" t="s">
        <v>241</v>
      </c>
      <c r="G13" s="673" t="s">
        <v>27</v>
      </c>
      <c r="H13" s="674"/>
      <c r="I13" s="258" t="s">
        <v>242</v>
      </c>
      <c r="J13" s="670" t="s">
        <v>29</v>
      </c>
      <c r="K13" s="669"/>
      <c r="L13" s="669"/>
      <c r="M13" s="669"/>
      <c r="N13" s="669"/>
      <c r="O13" s="669"/>
      <c r="P13" s="668" t="s">
        <v>238</v>
      </c>
      <c r="Q13" s="675"/>
      <c r="R13" s="670" t="s">
        <v>30</v>
      </c>
      <c r="S13" s="669"/>
      <c r="T13" s="669"/>
      <c r="U13" s="669"/>
      <c r="V13" s="669"/>
      <c r="W13" s="669"/>
      <c r="X13" s="669"/>
      <c r="Y13" s="671"/>
      <c r="Z13" s="259" t="s">
        <v>239</v>
      </c>
      <c r="AA13" s="668" t="s">
        <v>31</v>
      </c>
      <c r="AB13" s="672"/>
      <c r="AC13" s="672"/>
      <c r="AD13" s="672"/>
      <c r="AE13" s="670" t="s">
        <v>32</v>
      </c>
      <c r="AF13" s="669"/>
      <c r="AG13" s="669"/>
      <c r="AH13" s="671"/>
      <c r="AI13" s="260" t="s">
        <v>33</v>
      </c>
      <c r="AJ13" s="260" t="s">
        <v>34</v>
      </c>
      <c r="AK13" s="264"/>
      <c r="AL13" s="261"/>
      <c r="AM13" s="261"/>
      <c r="AN13" s="262"/>
    </row>
    <row r="14" spans="1:41" ht="9.6" customHeight="1">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6"/>
      <c r="AD14" s="245"/>
      <c r="AE14" s="247"/>
      <c r="AF14" s="247"/>
      <c r="AG14" s="247"/>
      <c r="AH14" s="247"/>
      <c r="AI14" s="247"/>
      <c r="AJ14" s="247"/>
      <c r="AK14" s="247"/>
      <c r="AL14" s="247"/>
      <c r="AM14" s="247"/>
      <c r="AN14" s="247"/>
    </row>
    <row r="15" spans="1:41" ht="6" customHeight="1">
      <c r="A15" s="665" t="s">
        <v>37</v>
      </c>
      <c r="B15" s="632"/>
      <c r="C15" s="632"/>
      <c r="D15" s="633"/>
      <c r="E15" s="248"/>
      <c r="F15" s="249"/>
      <c r="G15" s="248"/>
      <c r="H15" s="249"/>
      <c r="I15" s="248"/>
      <c r="J15" s="249"/>
      <c r="K15" s="248"/>
      <c r="L15" s="249"/>
      <c r="M15" s="248"/>
      <c r="N15" s="249"/>
      <c r="O15" s="248"/>
      <c r="P15" s="249"/>
      <c r="Q15" s="248"/>
      <c r="R15" s="249"/>
      <c r="S15" s="248"/>
      <c r="T15" s="249"/>
      <c r="U15" s="248"/>
      <c r="V15" s="249"/>
      <c r="W15" s="248"/>
      <c r="X15" s="249"/>
      <c r="Y15" s="248"/>
      <c r="Z15" s="249"/>
      <c r="AA15" s="248"/>
      <c r="AB15" s="249"/>
      <c r="AC15" s="248"/>
      <c r="AD15" s="249"/>
      <c r="AE15" s="248"/>
      <c r="AF15" s="249"/>
      <c r="AG15" s="248"/>
      <c r="AH15" s="249"/>
      <c r="AI15" s="248"/>
      <c r="AJ15" s="249"/>
      <c r="AK15" s="250"/>
      <c r="AL15" s="631" t="s">
        <v>38</v>
      </c>
      <c r="AM15" s="632"/>
      <c r="AN15" s="633"/>
    </row>
    <row r="16" spans="1:41" s="252" customFormat="1" ht="9" customHeight="1">
      <c r="A16" s="634"/>
      <c r="B16" s="635"/>
      <c r="C16" s="635"/>
      <c r="D16" s="636"/>
      <c r="E16" s="630">
        <v>7</v>
      </c>
      <c r="F16" s="630"/>
      <c r="G16" s="630">
        <v>8</v>
      </c>
      <c r="H16" s="630"/>
      <c r="I16" s="630">
        <v>9</v>
      </c>
      <c r="J16" s="630"/>
      <c r="K16" s="630">
        <v>10</v>
      </c>
      <c r="L16" s="630"/>
      <c r="M16" s="630">
        <v>11</v>
      </c>
      <c r="N16" s="630"/>
      <c r="O16" s="630">
        <v>12</v>
      </c>
      <c r="P16" s="630"/>
      <c r="Q16" s="630">
        <v>13</v>
      </c>
      <c r="R16" s="630"/>
      <c r="S16" s="630">
        <v>14</v>
      </c>
      <c r="T16" s="630"/>
      <c r="U16" s="630">
        <v>15</v>
      </c>
      <c r="V16" s="630"/>
      <c r="W16" s="630">
        <v>16</v>
      </c>
      <c r="X16" s="630"/>
      <c r="Y16" s="630">
        <v>17</v>
      </c>
      <c r="Z16" s="630"/>
      <c r="AA16" s="630">
        <v>18</v>
      </c>
      <c r="AB16" s="630"/>
      <c r="AC16" s="630">
        <v>19</v>
      </c>
      <c r="AD16" s="630"/>
      <c r="AE16" s="630">
        <v>20</v>
      </c>
      <c r="AF16" s="630"/>
      <c r="AG16" s="630">
        <v>21</v>
      </c>
      <c r="AH16" s="630"/>
      <c r="AI16" s="630">
        <v>22</v>
      </c>
      <c r="AJ16" s="630"/>
      <c r="AK16" s="251"/>
      <c r="AL16" s="634"/>
      <c r="AM16" s="635"/>
      <c r="AN16" s="636"/>
    </row>
    <row r="17" spans="1:40" ht="6" customHeight="1">
      <c r="A17" s="637"/>
      <c r="B17" s="638"/>
      <c r="C17" s="638"/>
      <c r="D17" s="639"/>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4"/>
      <c r="AL17" s="637"/>
      <c r="AM17" s="638"/>
      <c r="AN17" s="639"/>
    </row>
    <row r="18" spans="1:40" s="263" customFormat="1" ht="60" customHeight="1">
      <c r="A18" s="668" t="s">
        <v>243</v>
      </c>
      <c r="B18" s="669"/>
      <c r="C18" s="669"/>
      <c r="D18" s="669"/>
      <c r="E18" s="255"/>
      <c r="F18" s="258" t="s">
        <v>241</v>
      </c>
      <c r="G18" s="258" t="s">
        <v>27</v>
      </c>
      <c r="H18" s="258" t="s">
        <v>28</v>
      </c>
      <c r="I18" s="258" t="s">
        <v>244</v>
      </c>
      <c r="J18" s="670" t="s">
        <v>29</v>
      </c>
      <c r="K18" s="669"/>
      <c r="L18" s="669"/>
      <c r="M18" s="669"/>
      <c r="N18" s="669"/>
      <c r="O18" s="671"/>
      <c r="P18" s="668" t="s">
        <v>238</v>
      </c>
      <c r="Q18" s="672"/>
      <c r="R18" s="670" t="s">
        <v>30</v>
      </c>
      <c r="S18" s="669"/>
      <c r="T18" s="669"/>
      <c r="U18" s="669"/>
      <c r="V18" s="671"/>
      <c r="W18" s="258" t="s">
        <v>245</v>
      </c>
      <c r="X18" s="265" t="s">
        <v>246</v>
      </c>
      <c r="Y18" s="266"/>
      <c r="Z18" s="266"/>
      <c r="AA18" s="266"/>
      <c r="AB18" s="266"/>
      <c r="AC18" s="266"/>
      <c r="AD18" s="267"/>
      <c r="AE18" s="267"/>
      <c r="AF18" s="267"/>
      <c r="AG18" s="267"/>
      <c r="AH18" s="267"/>
      <c r="AI18" s="267"/>
      <c r="AJ18" s="267"/>
      <c r="AK18" s="267"/>
      <c r="AL18" s="267"/>
      <c r="AM18" s="261"/>
      <c r="AN18" s="262"/>
    </row>
    <row r="19" spans="1:40" s="271" customFormat="1" ht="18.600000000000001" customHeight="1">
      <c r="A19" s="244" t="s">
        <v>247</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9"/>
      <c r="AD19" s="268"/>
      <c r="AE19" s="270"/>
      <c r="AF19" s="270"/>
      <c r="AG19" s="270"/>
      <c r="AH19" s="270"/>
      <c r="AI19" s="270"/>
      <c r="AJ19" s="270"/>
      <c r="AK19" s="270"/>
      <c r="AL19" s="270"/>
      <c r="AM19" s="270"/>
      <c r="AN19" s="270"/>
    </row>
    <row r="20" spans="1:40" ht="6" customHeight="1">
      <c r="A20" s="665" t="s">
        <v>37</v>
      </c>
      <c r="B20" s="632"/>
      <c r="C20" s="632"/>
      <c r="D20" s="633"/>
      <c r="E20" s="248"/>
      <c r="F20" s="249"/>
      <c r="G20" s="248"/>
      <c r="H20" s="249"/>
      <c r="I20" s="248"/>
      <c r="J20" s="249"/>
      <c r="K20" s="248"/>
      <c r="L20" s="249"/>
      <c r="M20" s="248"/>
      <c r="N20" s="249"/>
      <c r="O20" s="248"/>
      <c r="P20" s="249"/>
      <c r="Q20" s="248"/>
      <c r="R20" s="249"/>
      <c r="S20" s="248"/>
      <c r="T20" s="249"/>
      <c r="U20" s="248"/>
      <c r="V20" s="249"/>
      <c r="W20" s="248"/>
      <c r="X20" s="249"/>
      <c r="Y20" s="248"/>
      <c r="Z20" s="249"/>
      <c r="AA20" s="248"/>
      <c r="AB20" s="249"/>
      <c r="AC20" s="248"/>
      <c r="AD20" s="249"/>
      <c r="AE20" s="248"/>
      <c r="AF20" s="249"/>
      <c r="AG20" s="248"/>
      <c r="AH20" s="249"/>
      <c r="AI20" s="248"/>
      <c r="AJ20" s="249"/>
      <c r="AK20" s="250"/>
      <c r="AL20" s="631" t="s">
        <v>38</v>
      </c>
      <c r="AM20" s="632"/>
      <c r="AN20" s="633"/>
    </row>
    <row r="21" spans="1:40" s="252" customFormat="1" ht="9" customHeight="1">
      <c r="A21" s="634"/>
      <c r="B21" s="635"/>
      <c r="C21" s="635"/>
      <c r="D21" s="636"/>
      <c r="E21" s="630">
        <v>7</v>
      </c>
      <c r="F21" s="630"/>
      <c r="G21" s="630">
        <v>8</v>
      </c>
      <c r="H21" s="630"/>
      <c r="I21" s="630">
        <v>9</v>
      </c>
      <c r="J21" s="630"/>
      <c r="K21" s="630">
        <v>10</v>
      </c>
      <c r="L21" s="630"/>
      <c r="M21" s="630">
        <v>11</v>
      </c>
      <c r="N21" s="630"/>
      <c r="O21" s="630">
        <v>12</v>
      </c>
      <c r="P21" s="630"/>
      <c r="Q21" s="630">
        <v>13</v>
      </c>
      <c r="R21" s="630"/>
      <c r="S21" s="630">
        <v>14</v>
      </c>
      <c r="T21" s="630"/>
      <c r="U21" s="630">
        <v>15</v>
      </c>
      <c r="V21" s="630"/>
      <c r="W21" s="630">
        <v>16</v>
      </c>
      <c r="X21" s="630"/>
      <c r="Y21" s="630">
        <v>17</v>
      </c>
      <c r="Z21" s="630"/>
      <c r="AA21" s="630">
        <v>18</v>
      </c>
      <c r="AB21" s="630"/>
      <c r="AC21" s="630">
        <v>19</v>
      </c>
      <c r="AD21" s="630"/>
      <c r="AE21" s="630">
        <v>20</v>
      </c>
      <c r="AF21" s="630"/>
      <c r="AG21" s="630">
        <v>21</v>
      </c>
      <c r="AH21" s="630"/>
      <c r="AI21" s="630">
        <v>22</v>
      </c>
      <c r="AJ21" s="630"/>
      <c r="AK21" s="251"/>
      <c r="AL21" s="634"/>
      <c r="AM21" s="635"/>
      <c r="AN21" s="636"/>
    </row>
    <row r="22" spans="1:40" ht="6" customHeight="1">
      <c r="A22" s="637"/>
      <c r="B22" s="638"/>
      <c r="C22" s="638"/>
      <c r="D22" s="639"/>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637"/>
      <c r="AM22" s="638"/>
      <c r="AN22" s="639"/>
    </row>
    <row r="23" spans="1:40" ht="60" customHeight="1">
      <c r="A23" s="644">
        <f>+参加者名簿!M16</f>
        <v>46113</v>
      </c>
      <c r="B23" s="645"/>
      <c r="C23" s="650" t="s">
        <v>107</v>
      </c>
      <c r="D23" s="651"/>
      <c r="E23" s="195"/>
      <c r="F23" s="196"/>
      <c r="G23" s="197"/>
      <c r="H23" s="198"/>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652"/>
      <c r="AM23" s="653"/>
      <c r="AN23" s="654"/>
    </row>
    <row r="24" spans="1:40" ht="18" customHeight="1">
      <c r="A24" s="646"/>
      <c r="B24" s="647"/>
      <c r="C24" s="661" t="s">
        <v>106</v>
      </c>
      <c r="D24" s="662"/>
      <c r="E24" s="200"/>
      <c r="F24" s="201"/>
      <c r="G24" s="201"/>
      <c r="H24" s="201"/>
      <c r="I24" s="202"/>
      <c r="J24" s="202"/>
      <c r="K24" s="202"/>
      <c r="L24" s="202"/>
      <c r="M24" s="202"/>
      <c r="N24" s="202"/>
      <c r="O24" s="201"/>
      <c r="P24" s="201"/>
      <c r="Q24" s="201"/>
      <c r="R24" s="201"/>
      <c r="S24" s="201"/>
      <c r="T24" s="201"/>
      <c r="U24" s="201"/>
      <c r="V24" s="201"/>
      <c r="W24" s="201"/>
      <c r="X24" s="201"/>
      <c r="Y24" s="201"/>
      <c r="Z24" s="201"/>
      <c r="AA24" s="201"/>
      <c r="AB24" s="201"/>
      <c r="AC24" s="201"/>
      <c r="AD24" s="201"/>
      <c r="AE24" s="202"/>
      <c r="AF24" s="202"/>
      <c r="AG24" s="202"/>
      <c r="AH24" s="202"/>
      <c r="AI24" s="202"/>
      <c r="AJ24" s="202"/>
      <c r="AK24" s="202"/>
      <c r="AL24" s="655"/>
      <c r="AM24" s="656"/>
      <c r="AN24" s="657"/>
    </row>
    <row r="25" spans="1:40" ht="36" customHeight="1">
      <c r="A25" s="646"/>
      <c r="B25" s="647"/>
      <c r="C25" s="650" t="s">
        <v>108</v>
      </c>
      <c r="D25" s="651"/>
      <c r="E25" s="204"/>
      <c r="F25" s="204"/>
      <c r="G25" s="205"/>
      <c r="H25" s="205"/>
      <c r="I25" s="203"/>
      <c r="J25" s="203"/>
      <c r="K25" s="203"/>
      <c r="L25" s="203"/>
      <c r="M25" s="203"/>
      <c r="N25" s="203"/>
      <c r="O25" s="206"/>
      <c r="P25" s="206"/>
      <c r="Q25" s="206"/>
      <c r="R25" s="206"/>
      <c r="S25" s="206"/>
      <c r="T25" s="206"/>
      <c r="U25" s="206"/>
      <c r="V25" s="206"/>
      <c r="W25" s="206"/>
      <c r="X25" s="206"/>
      <c r="Y25" s="206"/>
      <c r="Z25" s="206"/>
      <c r="AA25" s="206"/>
      <c r="AB25" s="206"/>
      <c r="AC25" s="206"/>
      <c r="AD25" s="207"/>
      <c r="AE25" s="208"/>
      <c r="AF25" s="208"/>
      <c r="AG25" s="208"/>
      <c r="AH25" s="208"/>
      <c r="AI25" s="208"/>
      <c r="AJ25" s="208"/>
      <c r="AK25" s="208"/>
      <c r="AL25" s="655"/>
      <c r="AM25" s="656"/>
      <c r="AN25" s="657"/>
    </row>
    <row r="26" spans="1:40" ht="18" customHeight="1">
      <c r="A26" s="648"/>
      <c r="B26" s="649"/>
      <c r="C26" s="663" t="s">
        <v>106</v>
      </c>
      <c r="D26" s="664"/>
      <c r="E26" s="201"/>
      <c r="F26" s="201"/>
      <c r="G26" s="209"/>
      <c r="H26" s="209"/>
      <c r="I26" s="210"/>
      <c r="J26" s="210"/>
      <c r="K26" s="210"/>
      <c r="L26" s="210"/>
      <c r="M26" s="210"/>
      <c r="N26" s="210"/>
      <c r="O26" s="211"/>
      <c r="P26" s="211"/>
      <c r="Q26" s="211"/>
      <c r="R26" s="211"/>
      <c r="S26" s="211"/>
      <c r="T26" s="211"/>
      <c r="U26" s="211"/>
      <c r="V26" s="211"/>
      <c r="W26" s="211"/>
      <c r="X26" s="211"/>
      <c r="Y26" s="211"/>
      <c r="Z26" s="211"/>
      <c r="AA26" s="211"/>
      <c r="AB26" s="211"/>
      <c r="AC26" s="211"/>
      <c r="AD26" s="212"/>
      <c r="AE26" s="213"/>
      <c r="AF26" s="213"/>
      <c r="AG26" s="213"/>
      <c r="AH26" s="213"/>
      <c r="AI26" s="213"/>
      <c r="AJ26" s="213"/>
      <c r="AK26" s="213"/>
      <c r="AL26" s="658"/>
      <c r="AM26" s="659"/>
      <c r="AN26" s="660"/>
    </row>
    <row r="27" spans="1:40" ht="9.6" customHeight="1">
      <c r="A27" s="272"/>
      <c r="B27" s="272"/>
      <c r="C27" s="272"/>
      <c r="D27" s="272"/>
      <c r="E27" s="272"/>
      <c r="F27" s="272"/>
      <c r="G27" s="272"/>
      <c r="H27" s="272"/>
      <c r="I27" s="273"/>
      <c r="J27" s="273"/>
      <c r="K27" s="273"/>
      <c r="L27" s="273"/>
      <c r="M27" s="273"/>
      <c r="N27" s="273"/>
      <c r="O27" s="274"/>
      <c r="P27" s="274"/>
      <c r="Q27" s="274"/>
      <c r="R27" s="274"/>
      <c r="S27" s="274"/>
      <c r="T27" s="274"/>
      <c r="U27" s="274"/>
      <c r="V27" s="274"/>
      <c r="W27" s="274"/>
      <c r="X27" s="274"/>
      <c r="Y27" s="274"/>
      <c r="Z27" s="274"/>
      <c r="AA27" s="274"/>
      <c r="AB27" s="274"/>
      <c r="AC27" s="274"/>
      <c r="AD27" s="245"/>
      <c r="AE27" s="275"/>
      <c r="AF27" s="275"/>
      <c r="AG27" s="275"/>
      <c r="AH27" s="275"/>
      <c r="AI27" s="275"/>
      <c r="AJ27" s="275"/>
      <c r="AK27" s="275"/>
      <c r="AL27" s="275"/>
      <c r="AM27" s="275"/>
      <c r="AN27" s="275"/>
    </row>
    <row r="28" spans="1:40" ht="6" customHeight="1">
      <c r="A28" s="665" t="s">
        <v>37</v>
      </c>
      <c r="B28" s="632"/>
      <c r="C28" s="632"/>
      <c r="D28" s="633"/>
      <c r="E28" s="248"/>
      <c r="F28" s="249"/>
      <c r="G28" s="248"/>
      <c r="H28" s="249"/>
      <c r="I28" s="248"/>
      <c r="J28" s="249"/>
      <c r="K28" s="248"/>
      <c r="L28" s="249"/>
      <c r="M28" s="248"/>
      <c r="N28" s="249"/>
      <c r="O28" s="248"/>
      <c r="P28" s="249"/>
      <c r="Q28" s="248"/>
      <c r="R28" s="249"/>
      <c r="S28" s="248"/>
      <c r="T28" s="249"/>
      <c r="U28" s="248"/>
      <c r="V28" s="249"/>
      <c r="W28" s="248"/>
      <c r="X28" s="249"/>
      <c r="Y28" s="248"/>
      <c r="Z28" s="249"/>
      <c r="AA28" s="248"/>
      <c r="AB28" s="249"/>
      <c r="AC28" s="248"/>
      <c r="AD28" s="249"/>
      <c r="AE28" s="248"/>
      <c r="AF28" s="249"/>
      <c r="AG28" s="248"/>
      <c r="AH28" s="249"/>
      <c r="AI28" s="248"/>
      <c r="AJ28" s="249"/>
      <c r="AK28" s="250"/>
      <c r="AL28" s="631" t="s">
        <v>38</v>
      </c>
      <c r="AM28" s="632"/>
      <c r="AN28" s="633"/>
    </row>
    <row r="29" spans="1:40" s="252" customFormat="1" ht="9" customHeight="1">
      <c r="A29" s="634"/>
      <c r="B29" s="635"/>
      <c r="C29" s="635"/>
      <c r="D29" s="636"/>
      <c r="E29" s="630">
        <v>7</v>
      </c>
      <c r="F29" s="630"/>
      <c r="G29" s="630">
        <v>8</v>
      </c>
      <c r="H29" s="630"/>
      <c r="I29" s="630">
        <v>9</v>
      </c>
      <c r="J29" s="630"/>
      <c r="K29" s="630">
        <v>10</v>
      </c>
      <c r="L29" s="630"/>
      <c r="M29" s="630">
        <v>11</v>
      </c>
      <c r="N29" s="630"/>
      <c r="O29" s="630">
        <v>12</v>
      </c>
      <c r="P29" s="630"/>
      <c r="Q29" s="630">
        <v>13</v>
      </c>
      <c r="R29" s="630"/>
      <c r="S29" s="630">
        <v>14</v>
      </c>
      <c r="T29" s="630"/>
      <c r="U29" s="630">
        <v>15</v>
      </c>
      <c r="V29" s="630"/>
      <c r="W29" s="630">
        <v>16</v>
      </c>
      <c r="X29" s="630"/>
      <c r="Y29" s="630">
        <v>17</v>
      </c>
      <c r="Z29" s="630"/>
      <c r="AA29" s="630">
        <v>18</v>
      </c>
      <c r="AB29" s="630"/>
      <c r="AC29" s="630">
        <v>19</v>
      </c>
      <c r="AD29" s="630"/>
      <c r="AE29" s="630">
        <v>20</v>
      </c>
      <c r="AF29" s="630"/>
      <c r="AG29" s="630">
        <v>21</v>
      </c>
      <c r="AH29" s="630"/>
      <c r="AI29" s="630">
        <v>22</v>
      </c>
      <c r="AJ29" s="630"/>
      <c r="AK29" s="251"/>
      <c r="AL29" s="634"/>
      <c r="AM29" s="635"/>
      <c r="AN29" s="636"/>
    </row>
    <row r="30" spans="1:40" ht="6" customHeight="1">
      <c r="A30" s="637"/>
      <c r="B30" s="638"/>
      <c r="C30" s="638"/>
      <c r="D30" s="639"/>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4"/>
      <c r="AL30" s="637"/>
      <c r="AM30" s="638"/>
      <c r="AN30" s="639"/>
    </row>
    <row r="31" spans="1:40" ht="60" customHeight="1">
      <c r="A31" s="644">
        <f>参加者名簿!O16</f>
        <v>46114</v>
      </c>
      <c r="B31" s="645"/>
      <c r="C31" s="666" t="s">
        <v>107</v>
      </c>
      <c r="D31" s="667"/>
      <c r="E31" s="195"/>
      <c r="F31" s="196"/>
      <c r="G31" s="197"/>
      <c r="H31" s="198"/>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652"/>
      <c r="AM31" s="653"/>
      <c r="AN31" s="654"/>
    </row>
    <row r="32" spans="1:40" ht="18" customHeight="1">
      <c r="A32" s="646"/>
      <c r="B32" s="647"/>
      <c r="C32" s="661" t="s">
        <v>106</v>
      </c>
      <c r="D32" s="662"/>
      <c r="E32" s="200"/>
      <c r="F32" s="201"/>
      <c r="G32" s="201"/>
      <c r="H32" s="201"/>
      <c r="I32" s="202"/>
      <c r="J32" s="202"/>
      <c r="K32" s="202"/>
      <c r="L32" s="202"/>
      <c r="M32" s="202"/>
      <c r="N32" s="202"/>
      <c r="O32" s="201"/>
      <c r="P32" s="201"/>
      <c r="Q32" s="201"/>
      <c r="R32" s="201"/>
      <c r="S32" s="201"/>
      <c r="T32" s="201"/>
      <c r="U32" s="201"/>
      <c r="V32" s="201"/>
      <c r="W32" s="201"/>
      <c r="X32" s="201"/>
      <c r="Y32" s="201"/>
      <c r="Z32" s="201"/>
      <c r="AA32" s="201"/>
      <c r="AB32" s="201"/>
      <c r="AC32" s="201"/>
      <c r="AD32" s="201"/>
      <c r="AE32" s="202"/>
      <c r="AF32" s="202"/>
      <c r="AG32" s="202"/>
      <c r="AH32" s="202"/>
      <c r="AI32" s="202"/>
      <c r="AJ32" s="202"/>
      <c r="AK32" s="202"/>
      <c r="AL32" s="655"/>
      <c r="AM32" s="656"/>
      <c r="AN32" s="657"/>
    </row>
    <row r="33" spans="1:40" ht="36" customHeight="1">
      <c r="A33" s="646"/>
      <c r="B33" s="647"/>
      <c r="C33" s="666" t="s">
        <v>108</v>
      </c>
      <c r="D33" s="667"/>
      <c r="E33" s="204"/>
      <c r="F33" s="204"/>
      <c r="G33" s="205"/>
      <c r="H33" s="205"/>
      <c r="I33" s="203"/>
      <c r="J33" s="203"/>
      <c r="K33" s="203"/>
      <c r="L33" s="203"/>
      <c r="M33" s="203"/>
      <c r="N33" s="203"/>
      <c r="O33" s="206"/>
      <c r="P33" s="206"/>
      <c r="Q33" s="206"/>
      <c r="R33" s="206"/>
      <c r="S33" s="206"/>
      <c r="T33" s="206"/>
      <c r="U33" s="206"/>
      <c r="V33" s="206"/>
      <c r="W33" s="206"/>
      <c r="X33" s="206"/>
      <c r="Y33" s="206"/>
      <c r="Z33" s="206"/>
      <c r="AA33" s="206"/>
      <c r="AB33" s="206"/>
      <c r="AC33" s="206"/>
      <c r="AD33" s="207"/>
      <c r="AE33" s="208"/>
      <c r="AF33" s="208"/>
      <c r="AG33" s="208"/>
      <c r="AH33" s="208"/>
      <c r="AI33" s="208"/>
      <c r="AJ33" s="208"/>
      <c r="AK33" s="208"/>
      <c r="AL33" s="655"/>
      <c r="AM33" s="656"/>
      <c r="AN33" s="657"/>
    </row>
    <row r="34" spans="1:40" ht="18" customHeight="1">
      <c r="A34" s="648"/>
      <c r="B34" s="649"/>
      <c r="C34" s="663" t="s">
        <v>106</v>
      </c>
      <c r="D34" s="664"/>
      <c r="E34" s="201"/>
      <c r="F34" s="201"/>
      <c r="G34" s="209"/>
      <c r="H34" s="209"/>
      <c r="I34" s="210"/>
      <c r="J34" s="210"/>
      <c r="K34" s="210"/>
      <c r="L34" s="210"/>
      <c r="M34" s="210"/>
      <c r="N34" s="210"/>
      <c r="O34" s="211"/>
      <c r="P34" s="211"/>
      <c r="Q34" s="211"/>
      <c r="R34" s="211"/>
      <c r="S34" s="211"/>
      <c r="T34" s="211"/>
      <c r="U34" s="211"/>
      <c r="V34" s="211"/>
      <c r="W34" s="211"/>
      <c r="X34" s="211"/>
      <c r="Y34" s="211"/>
      <c r="Z34" s="211"/>
      <c r="AA34" s="211"/>
      <c r="AB34" s="211"/>
      <c r="AC34" s="211"/>
      <c r="AD34" s="212"/>
      <c r="AE34" s="213"/>
      <c r="AF34" s="213"/>
      <c r="AG34" s="213"/>
      <c r="AH34" s="213"/>
      <c r="AI34" s="213"/>
      <c r="AJ34" s="213"/>
      <c r="AK34" s="213"/>
      <c r="AL34" s="658"/>
      <c r="AM34" s="659"/>
      <c r="AN34" s="660"/>
    </row>
    <row r="35" spans="1:40" ht="9.6" customHeight="1">
      <c r="A35" s="272"/>
      <c r="B35" s="272"/>
      <c r="C35" s="272"/>
      <c r="D35" s="272"/>
      <c r="E35" s="272"/>
      <c r="F35" s="272"/>
      <c r="G35" s="272"/>
      <c r="H35" s="272"/>
      <c r="I35" s="273"/>
      <c r="J35" s="273"/>
      <c r="K35" s="273"/>
      <c r="L35" s="273"/>
      <c r="M35" s="273"/>
      <c r="N35" s="273"/>
      <c r="O35" s="274"/>
      <c r="P35" s="274"/>
      <c r="Q35" s="274"/>
      <c r="R35" s="274"/>
      <c r="S35" s="274"/>
      <c r="T35" s="274"/>
      <c r="U35" s="274"/>
      <c r="V35" s="274"/>
      <c r="W35" s="274"/>
      <c r="X35" s="274"/>
      <c r="Y35" s="274"/>
      <c r="Z35" s="274"/>
      <c r="AA35" s="274"/>
      <c r="AB35" s="274"/>
      <c r="AC35" s="274"/>
      <c r="AD35" s="245"/>
      <c r="AE35" s="275"/>
      <c r="AF35" s="275"/>
      <c r="AG35" s="275"/>
      <c r="AH35" s="275"/>
      <c r="AI35" s="275"/>
      <c r="AJ35" s="275"/>
      <c r="AK35" s="275"/>
      <c r="AL35" s="275"/>
      <c r="AM35" s="275"/>
      <c r="AN35" s="275"/>
    </row>
    <row r="36" spans="1:40" ht="6.6" customHeight="1">
      <c r="A36" s="665" t="s">
        <v>37</v>
      </c>
      <c r="B36" s="632"/>
      <c r="C36" s="632"/>
      <c r="D36" s="633"/>
      <c r="E36" s="248"/>
      <c r="F36" s="249"/>
      <c r="G36" s="248"/>
      <c r="H36" s="249"/>
      <c r="I36" s="248"/>
      <c r="J36" s="249"/>
      <c r="K36" s="248"/>
      <c r="L36" s="249"/>
      <c r="M36" s="248"/>
      <c r="N36" s="249"/>
      <c r="O36" s="248"/>
      <c r="P36" s="249"/>
      <c r="Q36" s="248"/>
      <c r="R36" s="249"/>
      <c r="S36" s="248"/>
      <c r="T36" s="249"/>
      <c r="U36" s="248"/>
      <c r="V36" s="249"/>
      <c r="W36" s="248"/>
      <c r="X36" s="249"/>
      <c r="Y36" s="248"/>
      <c r="Z36" s="249"/>
      <c r="AA36" s="248"/>
      <c r="AB36" s="249"/>
      <c r="AC36" s="248"/>
      <c r="AD36" s="249"/>
      <c r="AE36" s="248"/>
      <c r="AF36" s="249"/>
      <c r="AG36" s="248"/>
      <c r="AH36" s="249"/>
      <c r="AI36" s="248"/>
      <c r="AJ36" s="249"/>
      <c r="AK36" s="250"/>
      <c r="AL36" s="631" t="s">
        <v>38</v>
      </c>
      <c r="AM36" s="632"/>
      <c r="AN36" s="633"/>
    </row>
    <row r="37" spans="1:40" s="252" customFormat="1" ht="9" customHeight="1">
      <c r="A37" s="634"/>
      <c r="B37" s="635"/>
      <c r="C37" s="635"/>
      <c r="D37" s="636"/>
      <c r="E37" s="630">
        <v>7</v>
      </c>
      <c r="F37" s="630"/>
      <c r="G37" s="630">
        <v>8</v>
      </c>
      <c r="H37" s="630"/>
      <c r="I37" s="630">
        <v>9</v>
      </c>
      <c r="J37" s="630"/>
      <c r="K37" s="630">
        <v>10</v>
      </c>
      <c r="L37" s="630"/>
      <c r="M37" s="630">
        <v>11</v>
      </c>
      <c r="N37" s="630"/>
      <c r="O37" s="630">
        <v>12</v>
      </c>
      <c r="P37" s="630"/>
      <c r="Q37" s="630">
        <v>13</v>
      </c>
      <c r="R37" s="630"/>
      <c r="S37" s="630">
        <v>14</v>
      </c>
      <c r="T37" s="630"/>
      <c r="U37" s="630">
        <v>15</v>
      </c>
      <c r="V37" s="630"/>
      <c r="W37" s="630">
        <v>16</v>
      </c>
      <c r="X37" s="630"/>
      <c r="Y37" s="630">
        <v>17</v>
      </c>
      <c r="Z37" s="630"/>
      <c r="AA37" s="630">
        <v>18</v>
      </c>
      <c r="AB37" s="630"/>
      <c r="AC37" s="630">
        <v>19</v>
      </c>
      <c r="AD37" s="630"/>
      <c r="AE37" s="630">
        <v>20</v>
      </c>
      <c r="AF37" s="630"/>
      <c r="AG37" s="630">
        <v>21</v>
      </c>
      <c r="AH37" s="630"/>
      <c r="AI37" s="630">
        <v>22</v>
      </c>
      <c r="AJ37" s="630"/>
      <c r="AK37" s="251"/>
      <c r="AL37" s="634"/>
      <c r="AM37" s="635"/>
      <c r="AN37" s="636"/>
    </row>
    <row r="38" spans="1:40" ht="6.6" customHeight="1">
      <c r="A38" s="637"/>
      <c r="B38" s="638"/>
      <c r="C38" s="638"/>
      <c r="D38" s="639"/>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4"/>
      <c r="AL38" s="637"/>
      <c r="AM38" s="638"/>
      <c r="AN38" s="639"/>
    </row>
    <row r="39" spans="1:40" ht="60" customHeight="1">
      <c r="A39" s="644">
        <f>参加者名簿!Q16</f>
        <v>46115</v>
      </c>
      <c r="B39" s="645"/>
      <c r="C39" s="650" t="s">
        <v>107</v>
      </c>
      <c r="D39" s="651"/>
      <c r="E39" s="195"/>
      <c r="F39" s="196"/>
      <c r="G39" s="197"/>
      <c r="H39" s="198"/>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652"/>
      <c r="AM39" s="653"/>
      <c r="AN39" s="654"/>
    </row>
    <row r="40" spans="1:40" ht="18" customHeight="1">
      <c r="A40" s="646"/>
      <c r="B40" s="647"/>
      <c r="C40" s="661" t="s">
        <v>106</v>
      </c>
      <c r="D40" s="662"/>
      <c r="E40" s="200"/>
      <c r="F40" s="201"/>
      <c r="G40" s="201"/>
      <c r="H40" s="201"/>
      <c r="I40" s="202"/>
      <c r="J40" s="202"/>
      <c r="K40" s="202"/>
      <c r="L40" s="202"/>
      <c r="M40" s="202"/>
      <c r="N40" s="202"/>
      <c r="O40" s="201"/>
      <c r="P40" s="201"/>
      <c r="Q40" s="201"/>
      <c r="R40" s="201"/>
      <c r="S40" s="201"/>
      <c r="T40" s="201"/>
      <c r="U40" s="201"/>
      <c r="V40" s="201"/>
      <c r="W40" s="201"/>
      <c r="X40" s="201"/>
      <c r="Y40" s="201"/>
      <c r="Z40" s="201"/>
      <c r="AA40" s="201"/>
      <c r="AB40" s="201"/>
      <c r="AC40" s="201"/>
      <c r="AD40" s="201"/>
      <c r="AE40" s="202"/>
      <c r="AF40" s="202"/>
      <c r="AG40" s="202"/>
      <c r="AH40" s="202"/>
      <c r="AI40" s="202"/>
      <c r="AJ40" s="202"/>
      <c r="AK40" s="202"/>
      <c r="AL40" s="655"/>
      <c r="AM40" s="656"/>
      <c r="AN40" s="657"/>
    </row>
    <row r="41" spans="1:40" ht="36" customHeight="1">
      <c r="A41" s="646"/>
      <c r="B41" s="647"/>
      <c r="C41" s="650" t="s">
        <v>108</v>
      </c>
      <c r="D41" s="651"/>
      <c r="E41" s="204"/>
      <c r="F41" s="204"/>
      <c r="G41" s="205"/>
      <c r="H41" s="205"/>
      <c r="I41" s="203"/>
      <c r="J41" s="203"/>
      <c r="K41" s="203"/>
      <c r="L41" s="203"/>
      <c r="M41" s="203"/>
      <c r="N41" s="203"/>
      <c r="O41" s="206"/>
      <c r="P41" s="206"/>
      <c r="Q41" s="206"/>
      <c r="R41" s="206"/>
      <c r="S41" s="206"/>
      <c r="T41" s="206"/>
      <c r="U41" s="206"/>
      <c r="V41" s="206"/>
      <c r="W41" s="206"/>
      <c r="X41" s="206"/>
      <c r="Y41" s="206"/>
      <c r="Z41" s="206"/>
      <c r="AA41" s="206"/>
      <c r="AB41" s="206"/>
      <c r="AC41" s="206"/>
      <c r="AD41" s="207"/>
      <c r="AE41" s="208"/>
      <c r="AF41" s="208"/>
      <c r="AG41" s="208"/>
      <c r="AH41" s="208"/>
      <c r="AI41" s="208"/>
      <c r="AJ41" s="208"/>
      <c r="AK41" s="208"/>
      <c r="AL41" s="655"/>
      <c r="AM41" s="656"/>
      <c r="AN41" s="657"/>
    </row>
    <row r="42" spans="1:40" ht="18" customHeight="1">
      <c r="A42" s="648"/>
      <c r="B42" s="649"/>
      <c r="C42" s="663" t="s">
        <v>106</v>
      </c>
      <c r="D42" s="664"/>
      <c r="E42" s="201"/>
      <c r="F42" s="201"/>
      <c r="G42" s="209"/>
      <c r="H42" s="209"/>
      <c r="I42" s="210"/>
      <c r="J42" s="210"/>
      <c r="K42" s="210"/>
      <c r="L42" s="210"/>
      <c r="M42" s="210"/>
      <c r="N42" s="210"/>
      <c r="O42" s="211"/>
      <c r="P42" s="211"/>
      <c r="Q42" s="211"/>
      <c r="R42" s="211"/>
      <c r="S42" s="211"/>
      <c r="T42" s="211"/>
      <c r="U42" s="211"/>
      <c r="V42" s="211"/>
      <c r="W42" s="211"/>
      <c r="X42" s="211"/>
      <c r="Y42" s="211"/>
      <c r="Z42" s="211"/>
      <c r="AA42" s="211"/>
      <c r="AB42" s="211"/>
      <c r="AC42" s="211"/>
      <c r="AD42" s="212"/>
      <c r="AE42" s="213"/>
      <c r="AF42" s="213"/>
      <c r="AG42" s="213"/>
      <c r="AH42" s="213"/>
      <c r="AI42" s="213"/>
      <c r="AJ42" s="213"/>
      <c r="AK42" s="213"/>
      <c r="AL42" s="658"/>
      <c r="AM42" s="659"/>
      <c r="AN42" s="660"/>
    </row>
    <row r="43" spans="1:40" s="278" customFormat="1" ht="18" customHeight="1">
      <c r="A43" s="276"/>
      <c r="B43" s="276"/>
      <c r="C43" s="276"/>
      <c r="D43" s="276"/>
      <c r="E43" s="276"/>
      <c r="F43" s="276"/>
      <c r="G43" s="276"/>
      <c r="H43" s="276"/>
      <c r="I43" s="277"/>
      <c r="J43" s="277"/>
      <c r="K43" s="277"/>
      <c r="L43" s="277"/>
      <c r="M43" s="277"/>
      <c r="N43" s="277"/>
      <c r="O43" s="277"/>
      <c r="P43" s="277"/>
      <c r="Q43" s="277"/>
      <c r="R43" s="277"/>
      <c r="S43" s="277"/>
      <c r="T43" s="277"/>
      <c r="U43" s="277"/>
      <c r="V43" s="277"/>
      <c r="W43" s="277"/>
    </row>
    <row r="44" spans="1:40" s="278" customFormat="1" ht="18" customHeight="1"/>
    <row r="45" spans="1:40" s="278" customFormat="1" ht="18" customHeight="1"/>
    <row r="46" spans="1:40" s="278" customFormat="1" ht="18" customHeight="1"/>
    <row r="47" spans="1:40" s="278" customFormat="1" ht="18" customHeight="1"/>
    <row r="48" spans="1:40" s="278" customFormat="1" ht="18" customHeight="1"/>
    <row r="49" spans="12:40" s="278" customFormat="1" ht="18" customHeight="1"/>
    <row r="50" spans="12:40" s="278" customFormat="1" ht="18" customHeight="1"/>
    <row r="51" spans="12:40" s="278" customFormat="1" ht="18" customHeight="1"/>
    <row r="52" spans="12:40" s="278" customFormat="1" ht="18" customHeight="1">
      <c r="X52" s="279"/>
      <c r="Y52" s="279"/>
      <c r="Z52" s="279"/>
      <c r="AA52" s="279"/>
      <c r="AB52" s="279"/>
      <c r="AC52" s="279"/>
      <c r="AD52" s="279"/>
      <c r="AE52" s="279"/>
      <c r="AF52" s="279"/>
      <c r="AG52" s="279"/>
      <c r="AH52" s="279"/>
      <c r="AI52" s="279"/>
      <c r="AJ52" s="279"/>
      <c r="AK52" s="279"/>
    </row>
    <row r="53" spans="12:40" s="278" customFormat="1" ht="18" customHeight="1">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row>
    <row r="54" spans="12:40" s="278" customFormat="1" ht="18" customHeight="1">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row>
    <row r="55" spans="12:40" s="278" customFormat="1" ht="18" customHeight="1">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row>
    <row r="56" spans="12:40" s="278" customFormat="1" ht="18" customHeight="1">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row>
    <row r="57" spans="12:40" s="278" customFormat="1" ht="18" customHeight="1">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row>
    <row r="58" spans="12:40" s="278" customFormat="1" ht="18" customHeight="1">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row>
    <row r="59" spans="12:40" s="278" customFormat="1" ht="18" customHeight="1">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row>
    <row r="60" spans="12:40" s="278" customFormat="1" ht="18" customHeight="1">
      <c r="L60" s="279"/>
      <c r="M60" s="279"/>
      <c r="N60" s="279"/>
      <c r="O60" s="279"/>
      <c r="P60" s="279"/>
      <c r="Q60" s="279"/>
      <c r="R60" s="279"/>
      <c r="S60" s="279"/>
      <c r="T60" s="279"/>
      <c r="U60" s="279"/>
      <c r="V60" s="279"/>
      <c r="W60" s="279"/>
      <c r="X60" s="280"/>
      <c r="Y60" s="280"/>
      <c r="Z60" s="280"/>
      <c r="AA60" s="280"/>
      <c r="AB60" s="280"/>
      <c r="AC60" s="280"/>
      <c r="AD60" s="280"/>
      <c r="AE60" s="241"/>
      <c r="AF60" s="241"/>
      <c r="AG60" s="241"/>
      <c r="AH60" s="241"/>
      <c r="AI60" s="241"/>
      <c r="AJ60" s="241"/>
      <c r="AK60" s="241"/>
      <c r="AL60" s="241"/>
      <c r="AM60" s="241"/>
      <c r="AN60" s="241"/>
    </row>
  </sheetData>
  <sheetProtection selectLockedCells="1"/>
  <mergeCells count="148">
    <mergeCell ref="O2:AN2"/>
    <mergeCell ref="A3:N3"/>
    <mergeCell ref="O3:AN3"/>
    <mergeCell ref="A8:D8"/>
    <mergeCell ref="K8:O8"/>
    <mergeCell ref="P8:Q8"/>
    <mergeCell ref="R8:Y8"/>
    <mergeCell ref="AA8:AD8"/>
    <mergeCell ref="AE8:AH8"/>
    <mergeCell ref="U6:V6"/>
    <mergeCell ref="W6:X6"/>
    <mergeCell ref="Y6:Z6"/>
    <mergeCell ref="AA6:AB6"/>
    <mergeCell ref="AC6:AD6"/>
    <mergeCell ref="AE6:AF6"/>
    <mergeCell ref="A5:D7"/>
    <mergeCell ref="E6:F6"/>
    <mergeCell ref="G6:H6"/>
    <mergeCell ref="I6:J6"/>
    <mergeCell ref="K6:L6"/>
    <mergeCell ref="M6:N6"/>
    <mergeCell ref="O6:P6"/>
    <mergeCell ref="Q6:R6"/>
    <mergeCell ref="S6:T6"/>
    <mergeCell ref="A13:D13"/>
    <mergeCell ref="G13:H13"/>
    <mergeCell ref="J13:O13"/>
    <mergeCell ref="P13:Q13"/>
    <mergeCell ref="R13:Y13"/>
    <mergeCell ref="AA13:AD13"/>
    <mergeCell ref="AE13:AH13"/>
    <mergeCell ref="U11:V11"/>
    <mergeCell ref="W11:X11"/>
    <mergeCell ref="Y11:Z11"/>
    <mergeCell ref="AA11:AB11"/>
    <mergeCell ref="AC11:AD11"/>
    <mergeCell ref="AE11:AF11"/>
    <mergeCell ref="A10:D12"/>
    <mergeCell ref="E11:F11"/>
    <mergeCell ref="G11:H11"/>
    <mergeCell ref="I11:J11"/>
    <mergeCell ref="K11:L11"/>
    <mergeCell ref="M11:N11"/>
    <mergeCell ref="O11:P11"/>
    <mergeCell ref="Q11:R11"/>
    <mergeCell ref="S11:T11"/>
    <mergeCell ref="AG11:AH11"/>
    <mergeCell ref="AE16:AF16"/>
    <mergeCell ref="A15:D17"/>
    <mergeCell ref="AL15:AN17"/>
    <mergeCell ref="E16:F16"/>
    <mergeCell ref="G16:H16"/>
    <mergeCell ref="I16:J16"/>
    <mergeCell ref="K16:L16"/>
    <mergeCell ref="M16:N16"/>
    <mergeCell ref="O16:P16"/>
    <mergeCell ref="Q16:R16"/>
    <mergeCell ref="S16:T16"/>
    <mergeCell ref="AG16:AH16"/>
    <mergeCell ref="AI16:AJ16"/>
    <mergeCell ref="A18:D18"/>
    <mergeCell ref="J18:O18"/>
    <mergeCell ref="P18:Q18"/>
    <mergeCell ref="R18:V18"/>
    <mergeCell ref="U16:V16"/>
    <mergeCell ref="W16:X16"/>
    <mergeCell ref="Y16:Z16"/>
    <mergeCell ref="AA16:AB16"/>
    <mergeCell ref="AC16:AD16"/>
    <mergeCell ref="A23:B26"/>
    <mergeCell ref="C23:D23"/>
    <mergeCell ref="AL23:AN26"/>
    <mergeCell ref="C24:D24"/>
    <mergeCell ref="C25:D25"/>
    <mergeCell ref="C26:D26"/>
    <mergeCell ref="U21:V21"/>
    <mergeCell ref="W21:X21"/>
    <mergeCell ref="Y21:Z21"/>
    <mergeCell ref="AA21:AB21"/>
    <mergeCell ref="AC21:AD21"/>
    <mergeCell ref="AE21:AF21"/>
    <mergeCell ref="A20:D22"/>
    <mergeCell ref="AL20:AN22"/>
    <mergeCell ref="E21:F21"/>
    <mergeCell ref="G21:H21"/>
    <mergeCell ref="I21:J21"/>
    <mergeCell ref="K21:L21"/>
    <mergeCell ref="M21:N21"/>
    <mergeCell ref="O21:P21"/>
    <mergeCell ref="Q21:R21"/>
    <mergeCell ref="S21:T21"/>
    <mergeCell ref="AG21:AH21"/>
    <mergeCell ref="AI21:AJ21"/>
    <mergeCell ref="AL31:AN34"/>
    <mergeCell ref="C32:D32"/>
    <mergeCell ref="C33:D33"/>
    <mergeCell ref="C34:D34"/>
    <mergeCell ref="U29:V29"/>
    <mergeCell ref="W29:X29"/>
    <mergeCell ref="Y29:Z29"/>
    <mergeCell ref="AA29:AB29"/>
    <mergeCell ref="AC29:AD29"/>
    <mergeCell ref="AE29:AF29"/>
    <mergeCell ref="A28:D30"/>
    <mergeCell ref="AL28:AN30"/>
    <mergeCell ref="E29:F29"/>
    <mergeCell ref="G29:H29"/>
    <mergeCell ref="I29:J29"/>
    <mergeCell ref="K29:L29"/>
    <mergeCell ref="M29:N29"/>
    <mergeCell ref="O29:P29"/>
    <mergeCell ref="Q29:R29"/>
    <mergeCell ref="S29:T29"/>
    <mergeCell ref="AG29:AH29"/>
    <mergeCell ref="AI29:AJ29"/>
    <mergeCell ref="K37:L37"/>
    <mergeCell ref="M37:N37"/>
    <mergeCell ref="O37:P37"/>
    <mergeCell ref="Q37:R37"/>
    <mergeCell ref="S37:T37"/>
    <mergeCell ref="AG37:AH37"/>
    <mergeCell ref="AI37:AJ37"/>
    <mergeCell ref="A31:B34"/>
    <mergeCell ref="C31:D31"/>
    <mergeCell ref="AI11:AJ11"/>
    <mergeCell ref="AL10:AN12"/>
    <mergeCell ref="AG6:AH6"/>
    <mergeCell ref="AI6:AJ6"/>
    <mergeCell ref="AL5:AN7"/>
    <mergeCell ref="A1:AN1"/>
    <mergeCell ref="A2:N2"/>
    <mergeCell ref="A39:B42"/>
    <mergeCell ref="C39:D39"/>
    <mergeCell ref="AL39:AN42"/>
    <mergeCell ref="C40:D40"/>
    <mergeCell ref="C41:D41"/>
    <mergeCell ref="C42:D42"/>
    <mergeCell ref="U37:V37"/>
    <mergeCell ref="W37:X37"/>
    <mergeCell ref="Y37:Z37"/>
    <mergeCell ref="AA37:AB37"/>
    <mergeCell ref="AC37:AD37"/>
    <mergeCell ref="AE37:AF37"/>
    <mergeCell ref="A36:D38"/>
    <mergeCell ref="AL36:AN38"/>
    <mergeCell ref="E37:F37"/>
    <mergeCell ref="G37:H37"/>
    <mergeCell ref="I37:J37"/>
  </mergeCells>
  <phoneticPr fontId="12"/>
  <printOptions horizontalCentered="1" verticalCentered="1"/>
  <pageMargins left="0.25" right="0.2" top="0.53" bottom="0.35" header="0.31" footer="0.2"/>
  <pageSetup paperSize="9" fitToHeight="0" orientation="portrait" r:id="rId1"/>
  <headerFooter alignWithMargins="0"/>
  <ignoredErrors>
    <ignoredError sqref="A23:D42"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530C-5F5C-4811-8FDE-B1C1B405A3A6}">
  <sheetPr codeName="Sheet4"/>
  <dimension ref="A1:W37"/>
  <sheetViews>
    <sheetView view="pageBreakPreview" zoomScale="80" zoomScaleNormal="90" zoomScaleSheetLayoutView="80" workbookViewId="0">
      <selection activeCell="B19" sqref="B19:H22"/>
    </sheetView>
  </sheetViews>
  <sheetFormatPr defaultColWidth="8.875" defaultRowHeight="18.75"/>
  <cols>
    <col min="1" max="4" width="7.75" style="50" customWidth="1"/>
    <col min="5" max="5" width="10.75" style="50" customWidth="1"/>
    <col min="6" max="6" width="5.375" style="50" customWidth="1"/>
    <col min="7" max="7" width="10.75" style="50" customWidth="1"/>
    <col min="8" max="8" width="5.375" style="50" customWidth="1"/>
    <col min="9" max="9" width="10.75" style="50" customWidth="1"/>
    <col min="10" max="10" width="5.375" style="50" customWidth="1"/>
    <col min="11" max="11" width="10.75" style="50" customWidth="1"/>
    <col min="12" max="12" width="5.375" style="50" customWidth="1"/>
    <col min="13" max="13" width="10.75" style="50" customWidth="1"/>
    <col min="14" max="14" width="5.375" style="50" customWidth="1"/>
    <col min="15" max="22" width="8.875" style="50"/>
    <col min="23" max="23" width="9" style="50" customWidth="1"/>
    <col min="24" max="16384" width="8.875" style="50"/>
  </cols>
  <sheetData>
    <row r="1" spans="1:23" ht="26.25" customHeight="1" thickBot="1">
      <c r="A1" s="769" t="s">
        <v>302</v>
      </c>
      <c r="B1" s="769"/>
      <c r="C1" s="769"/>
      <c r="D1" s="769"/>
      <c r="E1" s="769"/>
      <c r="F1" s="769"/>
      <c r="G1" s="769"/>
      <c r="H1" s="769"/>
      <c r="I1" s="769"/>
      <c r="J1" s="769"/>
      <c r="K1" s="769"/>
      <c r="L1" s="281"/>
      <c r="M1" s="281"/>
      <c r="N1" s="281"/>
    </row>
    <row r="2" spans="1:23" ht="27" customHeight="1">
      <c r="A2" s="770" t="s">
        <v>409</v>
      </c>
      <c r="B2" s="771"/>
      <c r="C2" s="771"/>
      <c r="D2" s="771"/>
      <c r="E2" s="772" t="str">
        <f>はじめに⇒!B3</f>
        <v>波戸小学校</v>
      </c>
      <c r="F2" s="773"/>
      <c r="G2" s="773"/>
      <c r="H2" s="773"/>
      <c r="I2" s="773"/>
      <c r="J2" s="773"/>
      <c r="K2" s="773"/>
      <c r="L2" s="773"/>
      <c r="M2" s="773"/>
      <c r="N2" s="774"/>
    </row>
    <row r="3" spans="1:23" ht="27" customHeight="1" thickBot="1">
      <c r="A3" s="775" t="s">
        <v>303</v>
      </c>
      <c r="B3" s="776"/>
      <c r="C3" s="776"/>
      <c r="D3" s="776"/>
      <c r="E3" s="777" t="str">
        <f>はじめに⇒!B4</f>
        <v>令和８年４月1日（水）～　４月２日（木）1泊2日</v>
      </c>
      <c r="F3" s="778"/>
      <c r="G3" s="778"/>
      <c r="H3" s="778"/>
      <c r="I3" s="778"/>
      <c r="J3" s="778"/>
      <c r="K3" s="778"/>
      <c r="L3" s="778"/>
      <c r="M3" s="778"/>
      <c r="N3" s="779"/>
    </row>
    <row r="4" spans="1:23" ht="26.25" customHeight="1" thickBot="1">
      <c r="A4" s="753" t="s">
        <v>304</v>
      </c>
      <c r="B4" s="754"/>
      <c r="C4" s="755" t="s">
        <v>407</v>
      </c>
      <c r="D4" s="756"/>
      <c r="E4" s="756"/>
      <c r="F4" s="756"/>
      <c r="G4" s="757"/>
      <c r="H4" s="758" t="s">
        <v>305</v>
      </c>
      <c r="I4" s="759"/>
      <c r="J4" s="760"/>
      <c r="K4" s="761"/>
      <c r="L4" s="761"/>
      <c r="M4" s="761"/>
      <c r="N4" s="762"/>
    </row>
    <row r="5" spans="1:23" ht="6.75" customHeight="1" thickBot="1">
      <c r="A5" s="282"/>
      <c r="B5" s="282"/>
      <c r="C5" s="282"/>
      <c r="D5" s="283"/>
      <c r="E5" s="283"/>
      <c r="F5" s="283"/>
      <c r="G5" s="283"/>
      <c r="H5" s="283"/>
      <c r="I5" s="284"/>
      <c r="J5" s="284"/>
      <c r="K5" s="284"/>
      <c r="L5" s="285"/>
      <c r="M5" s="285"/>
      <c r="N5" s="285"/>
    </row>
    <row r="6" spans="1:23" ht="22.5" customHeight="1" thickBot="1">
      <c r="A6" s="763"/>
      <c r="B6" s="764"/>
      <c r="C6" s="700" t="s">
        <v>306</v>
      </c>
      <c r="D6" s="702"/>
      <c r="E6" s="765">
        <f>+はじめに⇒!B5</f>
        <v>46113</v>
      </c>
      <c r="F6" s="766"/>
      <c r="G6" s="765">
        <f>E6+1</f>
        <v>46114</v>
      </c>
      <c r="H6" s="702"/>
      <c r="I6" s="765">
        <f>E6+2</f>
        <v>46115</v>
      </c>
      <c r="J6" s="702"/>
      <c r="K6" s="767">
        <f>E6+3</f>
        <v>46116</v>
      </c>
      <c r="L6" s="702"/>
      <c r="M6" s="700" t="s">
        <v>307</v>
      </c>
      <c r="N6" s="768"/>
      <c r="W6" s="286"/>
    </row>
    <row r="7" spans="1:23" ht="30" customHeight="1">
      <c r="A7" s="731" t="s">
        <v>308</v>
      </c>
      <c r="B7" s="734" t="s">
        <v>309</v>
      </c>
      <c r="C7" s="735"/>
      <c r="D7" s="736"/>
      <c r="E7" s="307"/>
      <c r="F7" s="308" t="s">
        <v>310</v>
      </c>
      <c r="G7" s="309"/>
      <c r="H7" s="310" t="s">
        <v>310</v>
      </c>
      <c r="I7" s="309"/>
      <c r="J7" s="308" t="s">
        <v>310</v>
      </c>
      <c r="K7" s="311"/>
      <c r="L7" s="308" t="s">
        <v>310</v>
      </c>
      <c r="M7" s="287">
        <f>E7+G7+I7+K7</f>
        <v>0</v>
      </c>
      <c r="N7" s="288" t="s">
        <v>311</v>
      </c>
      <c r="O7" s="743"/>
      <c r="P7" s="743"/>
      <c r="Q7" s="743"/>
      <c r="R7" s="743"/>
      <c r="S7" s="743"/>
      <c r="T7" s="743"/>
      <c r="U7" s="743"/>
      <c r="V7" s="743"/>
      <c r="W7" s="286"/>
    </row>
    <row r="8" spans="1:23" ht="30" customHeight="1">
      <c r="A8" s="732"/>
      <c r="B8" s="738" t="s">
        <v>312</v>
      </c>
      <c r="C8" s="739"/>
      <c r="D8" s="740"/>
      <c r="E8" s="312"/>
      <c r="F8" s="313" t="s">
        <v>310</v>
      </c>
      <c r="G8" s="314"/>
      <c r="H8" s="315" t="s">
        <v>310</v>
      </c>
      <c r="I8" s="314"/>
      <c r="J8" s="313" t="s">
        <v>310</v>
      </c>
      <c r="K8" s="316"/>
      <c r="L8" s="313" t="s">
        <v>310</v>
      </c>
      <c r="M8" s="290">
        <f>E8+G8+I8+K8</f>
        <v>0</v>
      </c>
      <c r="N8" s="291" t="s">
        <v>311</v>
      </c>
      <c r="O8" s="289"/>
      <c r="P8" s="289"/>
      <c r="Q8" s="289"/>
      <c r="R8" s="289"/>
      <c r="S8" s="289"/>
      <c r="T8" s="289"/>
      <c r="U8" s="289"/>
      <c r="V8" s="289"/>
      <c r="W8" s="286"/>
    </row>
    <row r="9" spans="1:23" ht="30" customHeight="1">
      <c r="A9" s="732"/>
      <c r="B9" s="738" t="s">
        <v>313</v>
      </c>
      <c r="C9" s="739"/>
      <c r="D9" s="740"/>
      <c r="E9" s="312"/>
      <c r="F9" s="313" t="s">
        <v>310</v>
      </c>
      <c r="G9" s="314"/>
      <c r="H9" s="315" t="s">
        <v>310</v>
      </c>
      <c r="I9" s="314"/>
      <c r="J9" s="313" t="s">
        <v>310</v>
      </c>
      <c r="K9" s="316"/>
      <c r="L9" s="313" t="s">
        <v>310</v>
      </c>
      <c r="M9" s="290">
        <f>E9+G9+I9+K9</f>
        <v>0</v>
      </c>
      <c r="N9" s="291" t="s">
        <v>311</v>
      </c>
      <c r="O9" s="289"/>
      <c r="P9" s="289"/>
      <c r="Q9" s="289"/>
      <c r="R9" s="289"/>
      <c r="S9" s="289"/>
      <c r="T9" s="289"/>
      <c r="U9" s="289"/>
      <c r="V9" s="289"/>
      <c r="W9" s="286"/>
    </row>
    <row r="10" spans="1:23" ht="30" customHeight="1">
      <c r="A10" s="732"/>
      <c r="B10" s="738" t="s">
        <v>314</v>
      </c>
      <c r="C10" s="739"/>
      <c r="D10" s="740"/>
      <c r="E10" s="312"/>
      <c r="F10" s="313" t="s">
        <v>310</v>
      </c>
      <c r="G10" s="314"/>
      <c r="H10" s="315" t="s">
        <v>310</v>
      </c>
      <c r="I10" s="314"/>
      <c r="J10" s="313" t="s">
        <v>310</v>
      </c>
      <c r="K10" s="317"/>
      <c r="L10" s="313" t="s">
        <v>310</v>
      </c>
      <c r="M10" s="290">
        <f>E10+G10+I10+K10</f>
        <v>0</v>
      </c>
      <c r="N10" s="291" t="s">
        <v>311</v>
      </c>
      <c r="O10" s="289"/>
      <c r="P10" s="289"/>
      <c r="Q10" s="289"/>
      <c r="R10" s="289"/>
      <c r="S10" s="289"/>
      <c r="T10" s="289"/>
      <c r="U10" s="289"/>
      <c r="V10" s="289"/>
      <c r="W10" s="286"/>
    </row>
    <row r="11" spans="1:23" ht="30" customHeight="1">
      <c r="A11" s="732"/>
      <c r="B11" s="705" t="s">
        <v>315</v>
      </c>
      <c r="C11" s="737"/>
      <c r="D11" s="724"/>
      <c r="E11" s="744"/>
      <c r="F11" s="745"/>
      <c r="G11" s="744"/>
      <c r="H11" s="745"/>
      <c r="I11" s="744"/>
      <c r="J11" s="745"/>
      <c r="K11" s="746"/>
      <c r="L11" s="747"/>
      <c r="M11" s="705">
        <f>COUNTA(E11:L11)</f>
        <v>0</v>
      </c>
      <c r="N11" s="706"/>
      <c r="O11" s="289"/>
      <c r="P11" s="289"/>
      <c r="Q11" s="289"/>
      <c r="R11" s="289"/>
      <c r="S11" s="289"/>
      <c r="T11" s="289"/>
      <c r="U11" s="289"/>
      <c r="V11" s="289"/>
      <c r="W11" s="286"/>
    </row>
    <row r="12" spans="1:23" ht="30" customHeight="1" thickBot="1">
      <c r="A12" s="733"/>
      <c r="B12" s="751" t="s">
        <v>316</v>
      </c>
      <c r="C12" s="752"/>
      <c r="D12" s="726"/>
      <c r="E12" s="318"/>
      <c r="F12" s="319" t="s">
        <v>317</v>
      </c>
      <c r="G12" s="320"/>
      <c r="H12" s="321" t="s">
        <v>317</v>
      </c>
      <c r="I12" s="320"/>
      <c r="J12" s="319" t="s">
        <v>317</v>
      </c>
      <c r="K12" s="322"/>
      <c r="L12" s="319" t="s">
        <v>317</v>
      </c>
      <c r="M12" s="293">
        <f>E12+G12+I12+K12</f>
        <v>0</v>
      </c>
      <c r="N12" s="294" t="s">
        <v>317</v>
      </c>
      <c r="O12" s="289"/>
      <c r="P12" s="289"/>
      <c r="Q12" s="289"/>
      <c r="R12" s="289"/>
      <c r="S12" s="289"/>
      <c r="T12" s="289"/>
      <c r="U12" s="289"/>
      <c r="V12" s="289"/>
      <c r="W12" s="286"/>
    </row>
    <row r="13" spans="1:23" ht="30" customHeight="1">
      <c r="A13" s="731" t="s">
        <v>318</v>
      </c>
      <c r="B13" s="734" t="s">
        <v>319</v>
      </c>
      <c r="C13" s="735"/>
      <c r="D13" s="736"/>
      <c r="E13" s="307"/>
      <c r="F13" s="308" t="s">
        <v>310</v>
      </c>
      <c r="G13" s="309"/>
      <c r="H13" s="310" t="s">
        <v>310</v>
      </c>
      <c r="I13" s="307"/>
      <c r="J13" s="308" t="s">
        <v>310</v>
      </c>
      <c r="K13" s="323"/>
      <c r="L13" s="308" t="s">
        <v>310</v>
      </c>
      <c r="M13" s="287">
        <f>E13+G13+I13+K13</f>
        <v>0</v>
      </c>
      <c r="N13" s="288" t="s">
        <v>311</v>
      </c>
      <c r="O13" s="743"/>
      <c r="P13" s="743"/>
      <c r="Q13" s="743"/>
      <c r="R13" s="743"/>
      <c r="S13" s="743"/>
      <c r="T13" s="743"/>
      <c r="U13" s="743"/>
      <c r="V13" s="743"/>
      <c r="W13" s="743"/>
    </row>
    <row r="14" spans="1:23" ht="30" customHeight="1">
      <c r="A14" s="732"/>
      <c r="B14" s="705" t="s">
        <v>320</v>
      </c>
      <c r="C14" s="737"/>
      <c r="D14" s="724"/>
      <c r="E14" s="324"/>
      <c r="F14" s="325" t="s">
        <v>310</v>
      </c>
      <c r="G14" s="326"/>
      <c r="H14" s="327" t="s">
        <v>310</v>
      </c>
      <c r="I14" s="324"/>
      <c r="J14" s="325" t="s">
        <v>310</v>
      </c>
      <c r="K14" s="328"/>
      <c r="L14" s="325" t="s">
        <v>310</v>
      </c>
      <c r="M14" s="295">
        <f>E14+G14+I14+K14</f>
        <v>0</v>
      </c>
      <c r="N14" s="296" t="s">
        <v>311</v>
      </c>
      <c r="O14" s="289"/>
      <c r="P14" s="289"/>
      <c r="Q14" s="289"/>
      <c r="R14" s="289"/>
      <c r="S14" s="289"/>
      <c r="T14" s="289"/>
      <c r="U14" s="289"/>
      <c r="V14" s="289"/>
      <c r="W14" s="289"/>
    </row>
    <row r="15" spans="1:23" ht="30" customHeight="1">
      <c r="A15" s="732"/>
      <c r="B15" s="738" t="s">
        <v>321</v>
      </c>
      <c r="C15" s="739"/>
      <c r="D15" s="740"/>
      <c r="E15" s="324"/>
      <c r="F15" s="325" t="s">
        <v>310</v>
      </c>
      <c r="G15" s="326"/>
      <c r="H15" s="327" t="s">
        <v>310</v>
      </c>
      <c r="I15" s="324"/>
      <c r="J15" s="325" t="s">
        <v>310</v>
      </c>
      <c r="K15" s="328"/>
      <c r="L15" s="325" t="s">
        <v>310</v>
      </c>
      <c r="M15" s="295">
        <f>E15+G15+I15+K15</f>
        <v>0</v>
      </c>
      <c r="N15" s="296" t="s">
        <v>311</v>
      </c>
    </row>
    <row r="16" spans="1:23" ht="30" customHeight="1">
      <c r="A16" s="732"/>
      <c r="B16" s="738" t="s">
        <v>322</v>
      </c>
      <c r="C16" s="739"/>
      <c r="D16" s="740"/>
      <c r="E16" s="329"/>
      <c r="F16" s="330" t="s">
        <v>310</v>
      </c>
      <c r="G16" s="331"/>
      <c r="H16" s="332" t="s">
        <v>310</v>
      </c>
      <c r="I16" s="329"/>
      <c r="J16" s="330" t="s">
        <v>310</v>
      </c>
      <c r="K16" s="333"/>
      <c r="L16" s="330" t="s">
        <v>310</v>
      </c>
      <c r="M16" s="297">
        <f>E16+G16+I16+K16</f>
        <v>0</v>
      </c>
      <c r="N16" s="298" t="s">
        <v>311</v>
      </c>
    </row>
    <row r="17" spans="1:23" ht="30" customHeight="1">
      <c r="A17" s="732"/>
      <c r="B17" s="705" t="s">
        <v>315</v>
      </c>
      <c r="C17" s="737"/>
      <c r="D17" s="724"/>
      <c r="E17" s="744"/>
      <c r="F17" s="745"/>
      <c r="G17" s="744"/>
      <c r="H17" s="745"/>
      <c r="I17" s="744"/>
      <c r="J17" s="745"/>
      <c r="K17" s="746"/>
      <c r="L17" s="747"/>
      <c r="M17" s="705">
        <f>COUNTA(E17:L17)</f>
        <v>0</v>
      </c>
      <c r="N17" s="706"/>
    </row>
    <row r="18" spans="1:23" ht="30" customHeight="1">
      <c r="A18" s="732"/>
      <c r="B18" s="707" t="s">
        <v>323</v>
      </c>
      <c r="C18" s="708"/>
      <c r="D18" s="709"/>
      <c r="E18" s="318"/>
      <c r="F18" s="319" t="s">
        <v>317</v>
      </c>
      <c r="G18" s="320"/>
      <c r="H18" s="321" t="s">
        <v>317</v>
      </c>
      <c r="I18" s="320"/>
      <c r="J18" s="319" t="s">
        <v>317</v>
      </c>
      <c r="K18" s="322"/>
      <c r="L18" s="319" t="s">
        <v>317</v>
      </c>
      <c r="M18" s="293">
        <f>E18+G18+I18+K18</f>
        <v>0</v>
      </c>
      <c r="N18" s="294" t="s">
        <v>317</v>
      </c>
    </row>
    <row r="19" spans="1:23" ht="23.25" customHeight="1">
      <c r="A19" s="732"/>
      <c r="B19" s="748" t="s">
        <v>324</v>
      </c>
      <c r="C19" s="713" t="s">
        <v>325</v>
      </c>
      <c r="D19" s="714"/>
      <c r="E19" s="717"/>
      <c r="F19" s="718"/>
      <c r="G19" s="717"/>
      <c r="H19" s="718"/>
      <c r="I19" s="717"/>
      <c r="J19" s="718"/>
      <c r="K19" s="717"/>
      <c r="L19" s="718"/>
      <c r="M19" s="719">
        <f>E20+G20+I20+K20</f>
        <v>0</v>
      </c>
      <c r="N19" s="727" t="s">
        <v>311</v>
      </c>
      <c r="O19" s="741" t="s">
        <v>326</v>
      </c>
      <c r="P19" s="742"/>
      <c r="Q19" s="742"/>
      <c r="R19" s="742"/>
      <c r="S19" s="742"/>
      <c r="T19" s="742"/>
      <c r="U19" s="742"/>
      <c r="V19" s="742"/>
    </row>
    <row r="20" spans="1:23" ht="24" customHeight="1">
      <c r="A20" s="732"/>
      <c r="B20" s="749"/>
      <c r="C20" s="715"/>
      <c r="D20" s="716"/>
      <c r="E20" s="329"/>
      <c r="F20" s="330" t="s">
        <v>311</v>
      </c>
      <c r="G20" s="331"/>
      <c r="H20" s="332" t="s">
        <v>311</v>
      </c>
      <c r="I20" s="329"/>
      <c r="J20" s="330" t="s">
        <v>311</v>
      </c>
      <c r="K20" s="334"/>
      <c r="L20" s="330" t="s">
        <v>311</v>
      </c>
      <c r="M20" s="720"/>
      <c r="N20" s="728"/>
      <c r="O20" s="741"/>
      <c r="P20" s="742"/>
      <c r="Q20" s="742"/>
      <c r="R20" s="742"/>
      <c r="S20" s="742"/>
      <c r="T20" s="742"/>
      <c r="U20" s="742"/>
      <c r="V20" s="742"/>
    </row>
    <row r="21" spans="1:23" ht="30" customHeight="1">
      <c r="A21" s="732"/>
      <c r="B21" s="749"/>
      <c r="C21" s="723" t="s">
        <v>327</v>
      </c>
      <c r="D21" s="724"/>
      <c r="E21" s="324"/>
      <c r="F21" s="325" t="s">
        <v>311</v>
      </c>
      <c r="G21" s="326"/>
      <c r="H21" s="327" t="s">
        <v>311</v>
      </c>
      <c r="I21" s="324"/>
      <c r="J21" s="325" t="s">
        <v>311</v>
      </c>
      <c r="K21" s="328"/>
      <c r="L21" s="325" t="s">
        <v>311</v>
      </c>
      <c r="M21" s="299">
        <f t="shared" ref="M21:M26" si="0">E21+G21+I21+K21</f>
        <v>0</v>
      </c>
      <c r="N21" s="300" t="s">
        <v>311</v>
      </c>
      <c r="O21" s="729"/>
      <c r="P21" s="730"/>
      <c r="Q21" s="730"/>
      <c r="R21" s="730"/>
      <c r="S21" s="730"/>
      <c r="T21" s="730"/>
      <c r="U21" s="730"/>
      <c r="V21" s="730"/>
      <c r="W21" s="730"/>
    </row>
    <row r="22" spans="1:23" ht="30" customHeight="1" thickBot="1">
      <c r="A22" s="732"/>
      <c r="B22" s="750"/>
      <c r="C22" s="725" t="s">
        <v>328</v>
      </c>
      <c r="D22" s="726"/>
      <c r="E22" s="335"/>
      <c r="F22" s="336" t="s">
        <v>317</v>
      </c>
      <c r="G22" s="337"/>
      <c r="H22" s="338" t="s">
        <v>317</v>
      </c>
      <c r="I22" s="337"/>
      <c r="J22" s="336" t="s">
        <v>317</v>
      </c>
      <c r="K22" s="339"/>
      <c r="L22" s="336" t="s">
        <v>317</v>
      </c>
      <c r="M22" s="301">
        <f>E22+G22+I22+K22</f>
        <v>0</v>
      </c>
      <c r="N22" s="302" t="s">
        <v>317</v>
      </c>
      <c r="O22" s="729"/>
      <c r="P22" s="730"/>
      <c r="Q22" s="730"/>
      <c r="R22" s="730"/>
      <c r="S22" s="730"/>
      <c r="T22" s="730"/>
      <c r="U22" s="730"/>
      <c r="V22" s="730"/>
      <c r="W22" s="730"/>
    </row>
    <row r="23" spans="1:23" ht="30" customHeight="1">
      <c r="A23" s="731" t="s">
        <v>329</v>
      </c>
      <c r="B23" s="734" t="s">
        <v>330</v>
      </c>
      <c r="C23" s="735"/>
      <c r="D23" s="736"/>
      <c r="E23" s="307"/>
      <c r="F23" s="308" t="s">
        <v>310</v>
      </c>
      <c r="G23" s="309"/>
      <c r="H23" s="310" t="s">
        <v>310</v>
      </c>
      <c r="I23" s="307"/>
      <c r="J23" s="308" t="s">
        <v>310</v>
      </c>
      <c r="K23" s="323"/>
      <c r="L23" s="308" t="s">
        <v>310</v>
      </c>
      <c r="M23" s="287">
        <f t="shared" si="0"/>
        <v>0</v>
      </c>
      <c r="N23" s="288" t="s">
        <v>311</v>
      </c>
      <c r="O23" s="729"/>
      <c r="P23" s="730"/>
      <c r="Q23" s="730"/>
      <c r="R23" s="730"/>
      <c r="S23" s="730"/>
      <c r="T23" s="730"/>
      <c r="U23" s="730"/>
      <c r="V23" s="730"/>
      <c r="W23" s="730"/>
    </row>
    <row r="24" spans="1:23" ht="30" customHeight="1">
      <c r="A24" s="732"/>
      <c r="B24" s="705" t="s">
        <v>331</v>
      </c>
      <c r="C24" s="737"/>
      <c r="D24" s="724"/>
      <c r="E24" s="324"/>
      <c r="F24" s="325" t="s">
        <v>310</v>
      </c>
      <c r="G24" s="326"/>
      <c r="H24" s="327" t="s">
        <v>310</v>
      </c>
      <c r="I24" s="324"/>
      <c r="J24" s="325" t="s">
        <v>310</v>
      </c>
      <c r="K24" s="328"/>
      <c r="L24" s="325" t="s">
        <v>310</v>
      </c>
      <c r="M24" s="295">
        <f t="shared" si="0"/>
        <v>0</v>
      </c>
      <c r="N24" s="296" t="s">
        <v>311</v>
      </c>
      <c r="O24" s="729"/>
      <c r="P24" s="730"/>
      <c r="Q24" s="730"/>
      <c r="R24" s="730"/>
      <c r="S24" s="730"/>
      <c r="T24" s="730"/>
      <c r="U24" s="730"/>
      <c r="V24" s="730"/>
      <c r="W24" s="730"/>
    </row>
    <row r="25" spans="1:23" ht="30" customHeight="1">
      <c r="A25" s="732"/>
      <c r="B25" s="738" t="s">
        <v>332</v>
      </c>
      <c r="C25" s="739"/>
      <c r="D25" s="740"/>
      <c r="E25" s="324"/>
      <c r="F25" s="325" t="s">
        <v>310</v>
      </c>
      <c r="G25" s="326"/>
      <c r="H25" s="327" t="s">
        <v>310</v>
      </c>
      <c r="I25" s="324"/>
      <c r="J25" s="325" t="s">
        <v>310</v>
      </c>
      <c r="K25" s="328"/>
      <c r="L25" s="325" t="s">
        <v>310</v>
      </c>
      <c r="M25" s="295">
        <f t="shared" si="0"/>
        <v>0</v>
      </c>
      <c r="N25" s="296" t="s">
        <v>311</v>
      </c>
      <c r="O25" s="729"/>
      <c r="P25" s="730"/>
      <c r="Q25" s="730"/>
      <c r="R25" s="730"/>
      <c r="S25" s="730"/>
      <c r="T25" s="730"/>
      <c r="U25" s="730"/>
      <c r="V25" s="730"/>
      <c r="W25" s="730"/>
    </row>
    <row r="26" spans="1:23" ht="30" customHeight="1">
      <c r="A26" s="732"/>
      <c r="B26" s="738" t="s">
        <v>333</v>
      </c>
      <c r="C26" s="739"/>
      <c r="D26" s="740"/>
      <c r="E26" s="312"/>
      <c r="F26" s="330" t="s">
        <v>310</v>
      </c>
      <c r="G26" s="331"/>
      <c r="H26" s="332" t="s">
        <v>310</v>
      </c>
      <c r="I26" s="329"/>
      <c r="J26" s="330" t="s">
        <v>310</v>
      </c>
      <c r="K26" s="333"/>
      <c r="L26" s="330" t="s">
        <v>310</v>
      </c>
      <c r="M26" s="297">
        <f t="shared" si="0"/>
        <v>0</v>
      </c>
      <c r="N26" s="298" t="s">
        <v>311</v>
      </c>
      <c r="O26" s="729"/>
      <c r="P26" s="730"/>
      <c r="Q26" s="730"/>
      <c r="R26" s="730"/>
      <c r="S26" s="730"/>
      <c r="T26" s="730"/>
      <c r="U26" s="730"/>
      <c r="V26" s="730"/>
      <c r="W26" s="730"/>
    </row>
    <row r="27" spans="1:23" ht="30" customHeight="1">
      <c r="A27" s="732"/>
      <c r="B27" s="705" t="s">
        <v>334</v>
      </c>
      <c r="C27" s="737"/>
      <c r="D27" s="724"/>
      <c r="E27" s="703"/>
      <c r="F27" s="704"/>
      <c r="G27" s="703"/>
      <c r="H27" s="704"/>
      <c r="I27" s="703"/>
      <c r="J27" s="704"/>
      <c r="K27" s="703"/>
      <c r="L27" s="704"/>
      <c r="M27" s="705">
        <f>COUNTA(E27:L27)</f>
        <v>0</v>
      </c>
      <c r="N27" s="706"/>
      <c r="O27" s="729"/>
      <c r="P27" s="730"/>
      <c r="Q27" s="730"/>
      <c r="R27" s="730"/>
      <c r="S27" s="730"/>
      <c r="T27" s="730"/>
      <c r="U27" s="730"/>
      <c r="V27" s="730"/>
      <c r="W27" s="730"/>
    </row>
    <row r="28" spans="1:23" ht="30" customHeight="1">
      <c r="A28" s="732"/>
      <c r="B28" s="707" t="s">
        <v>335</v>
      </c>
      <c r="C28" s="708"/>
      <c r="D28" s="709"/>
      <c r="E28" s="318"/>
      <c r="F28" s="319" t="s">
        <v>317</v>
      </c>
      <c r="G28" s="320"/>
      <c r="H28" s="321" t="s">
        <v>317</v>
      </c>
      <c r="I28" s="320"/>
      <c r="J28" s="319" t="s">
        <v>317</v>
      </c>
      <c r="K28" s="322"/>
      <c r="L28" s="319" t="s">
        <v>317</v>
      </c>
      <c r="M28" s="293">
        <f>E28+G28+I28+K28</f>
        <v>0</v>
      </c>
      <c r="N28" s="294" t="s">
        <v>317</v>
      </c>
      <c r="O28" s="729"/>
      <c r="P28" s="730"/>
      <c r="Q28" s="730"/>
      <c r="R28" s="730"/>
      <c r="S28" s="730"/>
      <c r="T28" s="730"/>
      <c r="U28" s="730"/>
      <c r="V28" s="730"/>
      <c r="W28" s="730"/>
    </row>
    <row r="29" spans="1:23" ht="23.25" customHeight="1">
      <c r="A29" s="732"/>
      <c r="B29" s="710" t="s">
        <v>324</v>
      </c>
      <c r="C29" s="713" t="s">
        <v>325</v>
      </c>
      <c r="D29" s="714"/>
      <c r="E29" s="717"/>
      <c r="F29" s="718"/>
      <c r="G29" s="717"/>
      <c r="H29" s="718"/>
      <c r="I29" s="717"/>
      <c r="J29" s="718"/>
      <c r="K29" s="717"/>
      <c r="L29" s="718"/>
      <c r="M29" s="719">
        <f>E30+G30+I30+K30</f>
        <v>0</v>
      </c>
      <c r="N29" s="721" t="s">
        <v>311</v>
      </c>
    </row>
    <row r="30" spans="1:23" ht="24" customHeight="1">
      <c r="A30" s="732"/>
      <c r="B30" s="711"/>
      <c r="C30" s="715"/>
      <c r="D30" s="716"/>
      <c r="E30" s="329"/>
      <c r="F30" s="330" t="s">
        <v>311</v>
      </c>
      <c r="G30" s="331"/>
      <c r="H30" s="332" t="s">
        <v>311</v>
      </c>
      <c r="I30" s="329"/>
      <c r="J30" s="330" t="s">
        <v>311</v>
      </c>
      <c r="K30" s="334"/>
      <c r="L30" s="330" t="s">
        <v>311</v>
      </c>
      <c r="M30" s="720"/>
      <c r="N30" s="722"/>
    </row>
    <row r="31" spans="1:23" ht="30" customHeight="1">
      <c r="A31" s="732"/>
      <c r="B31" s="711"/>
      <c r="C31" s="723" t="s">
        <v>327</v>
      </c>
      <c r="D31" s="724"/>
      <c r="E31" s="324"/>
      <c r="F31" s="325" t="s">
        <v>311</v>
      </c>
      <c r="G31" s="326"/>
      <c r="H31" s="327" t="s">
        <v>311</v>
      </c>
      <c r="I31" s="324"/>
      <c r="J31" s="325" t="s">
        <v>311</v>
      </c>
      <c r="K31" s="328"/>
      <c r="L31" s="325" t="s">
        <v>311</v>
      </c>
      <c r="M31" s="299">
        <f>E31+G31+I31+K31</f>
        <v>0</v>
      </c>
      <c r="N31" s="296" t="s">
        <v>311</v>
      </c>
    </row>
    <row r="32" spans="1:23" ht="30" customHeight="1" thickBot="1">
      <c r="A32" s="733"/>
      <c r="B32" s="712"/>
      <c r="C32" s="725" t="s">
        <v>328</v>
      </c>
      <c r="D32" s="726"/>
      <c r="E32" s="340"/>
      <c r="F32" s="341" t="s">
        <v>317</v>
      </c>
      <c r="G32" s="342"/>
      <c r="H32" s="343" t="s">
        <v>317</v>
      </c>
      <c r="I32" s="342"/>
      <c r="J32" s="341" t="s">
        <v>317</v>
      </c>
      <c r="K32" s="344"/>
      <c r="L32" s="341" t="s">
        <v>317</v>
      </c>
      <c r="M32" s="303">
        <f>E32+G32+I32+K32</f>
        <v>0</v>
      </c>
      <c r="N32" s="304" t="s">
        <v>317</v>
      </c>
    </row>
    <row r="33" spans="1:14" ht="30" customHeight="1" thickBot="1">
      <c r="A33" s="292" t="s">
        <v>336</v>
      </c>
      <c r="B33" s="700" t="s">
        <v>337</v>
      </c>
      <c r="C33" s="701"/>
      <c r="D33" s="702"/>
      <c r="E33" s="345"/>
      <c r="F33" s="341" t="s">
        <v>338</v>
      </c>
      <c r="G33" s="346"/>
      <c r="H33" s="343" t="s">
        <v>338</v>
      </c>
      <c r="I33" s="345"/>
      <c r="J33" s="347" t="s">
        <v>338</v>
      </c>
      <c r="K33" s="348"/>
      <c r="L33" s="341" t="s">
        <v>338</v>
      </c>
      <c r="M33" s="305">
        <f>E33+G33+I33+K33</f>
        <v>0</v>
      </c>
      <c r="N33" s="304" t="s">
        <v>338</v>
      </c>
    </row>
    <row r="34" spans="1:14" ht="63" customHeight="1" thickBot="1">
      <c r="A34" s="679" t="s">
        <v>339</v>
      </c>
      <c r="B34" s="680"/>
      <c r="C34" s="680"/>
      <c r="D34" s="680"/>
      <c r="E34" s="680"/>
      <c r="F34" s="680"/>
      <c r="G34" s="680"/>
      <c r="H34" s="680"/>
      <c r="I34" s="680"/>
      <c r="J34" s="680"/>
      <c r="K34" s="680"/>
      <c r="L34" s="680"/>
      <c r="M34" s="680"/>
      <c r="N34" s="681"/>
    </row>
    <row r="35" spans="1:14" s="306" customFormat="1" ht="79.150000000000006" customHeight="1">
      <c r="A35" s="682" t="s">
        <v>340</v>
      </c>
      <c r="B35" s="683"/>
      <c r="C35" s="683"/>
      <c r="D35" s="683"/>
      <c r="E35" s="683"/>
      <c r="F35" s="683"/>
      <c r="G35" s="683"/>
      <c r="H35" s="683"/>
      <c r="I35" s="683"/>
      <c r="J35" s="683"/>
      <c r="K35" s="683"/>
      <c r="L35" s="683"/>
      <c r="M35" s="683"/>
      <c r="N35" s="684"/>
    </row>
    <row r="36" spans="1:14" ht="21.6" customHeight="1">
      <c r="A36" s="685" t="s">
        <v>341</v>
      </c>
      <c r="B36" s="686"/>
      <c r="C36" s="685" t="s">
        <v>342</v>
      </c>
      <c r="D36" s="689"/>
      <c r="E36" s="690"/>
      <c r="F36" s="694" t="s">
        <v>343</v>
      </c>
      <c r="G36" s="695"/>
      <c r="H36" s="695"/>
      <c r="I36" s="695"/>
      <c r="J36" s="695"/>
      <c r="K36" s="695"/>
      <c r="L36" s="695"/>
      <c r="M36" s="695"/>
      <c r="N36" s="696"/>
    </row>
    <row r="37" spans="1:14" ht="21" customHeight="1">
      <c r="A37" s="687"/>
      <c r="B37" s="688"/>
      <c r="C37" s="691"/>
      <c r="D37" s="692"/>
      <c r="E37" s="693"/>
      <c r="F37" s="697" t="s">
        <v>413</v>
      </c>
      <c r="G37" s="698"/>
      <c r="H37" s="698"/>
      <c r="I37" s="698"/>
      <c r="J37" s="698"/>
      <c r="K37" s="698"/>
      <c r="L37" s="698"/>
      <c r="M37" s="698"/>
      <c r="N37" s="699"/>
    </row>
  </sheetData>
  <sheetProtection sheet="1" objects="1" scenarios="1" selectLockedCells="1"/>
  <autoFilter ref="A6:W37" xr:uid="{00000000-0001-0000-0200-000000000000}">
    <filterColumn colId="0" showButton="0"/>
    <filterColumn colId="2" showButton="0"/>
    <filterColumn colId="4" showButton="0"/>
    <filterColumn colId="6" showButton="0"/>
    <filterColumn colId="8" showButton="0"/>
    <filterColumn colId="10" showButton="0"/>
    <filterColumn colId="12" showButton="0"/>
  </autoFilter>
  <mergeCells count="83">
    <mergeCell ref="A1:K1"/>
    <mergeCell ref="A2:D2"/>
    <mergeCell ref="E2:N2"/>
    <mergeCell ref="A3:D3"/>
    <mergeCell ref="E3:N3"/>
    <mergeCell ref="A4:B4"/>
    <mergeCell ref="C4:G4"/>
    <mergeCell ref="H4:I4"/>
    <mergeCell ref="J4:N4"/>
    <mergeCell ref="A6:B6"/>
    <mergeCell ref="C6:D6"/>
    <mergeCell ref="E6:F6"/>
    <mergeCell ref="G6:H6"/>
    <mergeCell ref="I6:J6"/>
    <mergeCell ref="K6:L6"/>
    <mergeCell ref="M6:N6"/>
    <mergeCell ref="A7:A12"/>
    <mergeCell ref="B7:D7"/>
    <mergeCell ref="O7:V7"/>
    <mergeCell ref="B8:D8"/>
    <mergeCell ref="B9:D9"/>
    <mergeCell ref="B10:D10"/>
    <mergeCell ref="B11:D11"/>
    <mergeCell ref="E11:F11"/>
    <mergeCell ref="G11:H11"/>
    <mergeCell ref="I11:J11"/>
    <mergeCell ref="K11:L11"/>
    <mergeCell ref="M11:N11"/>
    <mergeCell ref="B12:D12"/>
    <mergeCell ref="M19:M20"/>
    <mergeCell ref="A13:A22"/>
    <mergeCell ref="B13:D13"/>
    <mergeCell ref="B18:D18"/>
    <mergeCell ref="B19:B22"/>
    <mergeCell ref="C19:D20"/>
    <mergeCell ref="O13:W13"/>
    <mergeCell ref="B14:D14"/>
    <mergeCell ref="B15:D15"/>
    <mergeCell ref="B16:D16"/>
    <mergeCell ref="B17:D17"/>
    <mergeCell ref="E17:F17"/>
    <mergeCell ref="G17:H17"/>
    <mergeCell ref="I17:J17"/>
    <mergeCell ref="K17:L17"/>
    <mergeCell ref="M17:N17"/>
    <mergeCell ref="N19:N20"/>
    <mergeCell ref="C21:D21"/>
    <mergeCell ref="O21:W28"/>
    <mergeCell ref="C22:D22"/>
    <mergeCell ref="A23:A32"/>
    <mergeCell ref="B23:D23"/>
    <mergeCell ref="B24:D24"/>
    <mergeCell ref="B25:D25"/>
    <mergeCell ref="B26:D26"/>
    <mergeCell ref="B27:D27"/>
    <mergeCell ref="E27:F27"/>
    <mergeCell ref="E19:F19"/>
    <mergeCell ref="O19:V20"/>
    <mergeCell ref="G19:H19"/>
    <mergeCell ref="I19:J19"/>
    <mergeCell ref="K19:L19"/>
    <mergeCell ref="B33:D33"/>
    <mergeCell ref="G27:H27"/>
    <mergeCell ref="I27:J27"/>
    <mergeCell ref="K27:L27"/>
    <mergeCell ref="M27:N27"/>
    <mergeCell ref="B28:D28"/>
    <mergeCell ref="B29:B32"/>
    <mergeCell ref="C29:D30"/>
    <mergeCell ref="E29:F29"/>
    <mergeCell ref="G29:H29"/>
    <mergeCell ref="I29:J29"/>
    <mergeCell ref="K29:L29"/>
    <mergeCell ref="M29:M30"/>
    <mergeCell ref="N29:N30"/>
    <mergeCell ref="C31:D31"/>
    <mergeCell ref="C32:D32"/>
    <mergeCell ref="A34:N34"/>
    <mergeCell ref="A35:N35"/>
    <mergeCell ref="A36:B37"/>
    <mergeCell ref="C36:E37"/>
    <mergeCell ref="F36:N36"/>
    <mergeCell ref="F37:N37"/>
  </mergeCells>
  <phoneticPr fontId="12"/>
  <conditionalFormatting sqref="C4:G4">
    <cfRule type="cellIs" dxfId="2" priority="7" operator="equal">
      <formula>0</formula>
    </cfRule>
  </conditionalFormatting>
  <conditionalFormatting sqref="M7:N33">
    <cfRule type="cellIs" dxfId="1" priority="1" operator="equal">
      <formula>0</formula>
    </cfRule>
  </conditionalFormatting>
  <dataValidations count="1">
    <dataValidation type="list" allowBlank="1" showInputMessage="1" showErrorMessage="1" sqref="E19:L19 E29:L29" xr:uid="{0A224E3B-66E6-4331-BCB8-49F1F4D14455}">
      <formula1>"カレー,焼きそば,豚汁"</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4AF91-E979-4B1C-89F6-3B933D6E9FC5}">
  <dimension ref="A1:R55"/>
  <sheetViews>
    <sheetView showGridLines="0" view="pageBreakPreview" zoomScale="55" zoomScaleNormal="100" zoomScaleSheetLayoutView="55" workbookViewId="0">
      <selection activeCell="F8" sqref="F8:P8"/>
    </sheetView>
  </sheetViews>
  <sheetFormatPr defaultColWidth="8.125" defaultRowHeight="13.5"/>
  <cols>
    <col min="1" max="1" width="1.75" style="135" customWidth="1"/>
    <col min="2" max="2" width="4.75" style="135" customWidth="1"/>
    <col min="3" max="5" width="8.5" style="135" customWidth="1"/>
    <col min="6" max="7" width="5.375" style="135" customWidth="1"/>
    <col min="8" max="10" width="12.5" style="135" customWidth="1"/>
    <col min="11" max="11" width="5.75" style="135" customWidth="1"/>
    <col min="12" max="12" width="20.625" style="135" customWidth="1"/>
    <col min="13" max="13" width="26.25" style="135" customWidth="1"/>
    <col min="14" max="14" width="10.375" style="135" customWidth="1"/>
    <col min="15" max="17" width="6.75" style="135" customWidth="1"/>
    <col min="18" max="18" width="5.75" style="135" customWidth="1"/>
    <col min="19" max="16384" width="8.125" style="135"/>
  </cols>
  <sheetData>
    <row r="1" spans="1:18" ht="32.450000000000003" customHeight="1">
      <c r="A1" s="852" t="s">
        <v>344</v>
      </c>
      <c r="B1" s="852"/>
      <c r="C1" s="852"/>
      <c r="D1" s="852"/>
      <c r="E1" s="852"/>
      <c r="F1" s="852"/>
      <c r="G1" s="852"/>
      <c r="H1" s="852"/>
      <c r="I1" s="852"/>
      <c r="J1" s="852"/>
      <c r="K1" s="852"/>
      <c r="L1" s="852"/>
      <c r="M1" s="852"/>
      <c r="N1" s="853" t="s">
        <v>345</v>
      </c>
      <c r="O1" s="854"/>
      <c r="P1" s="855" t="s">
        <v>346</v>
      </c>
      <c r="Q1" s="856"/>
      <c r="R1" s="134"/>
    </row>
    <row r="2" spans="1:18" ht="27.6" customHeight="1">
      <c r="A2" s="132"/>
      <c r="B2" s="861" t="s">
        <v>347</v>
      </c>
      <c r="C2" s="862"/>
      <c r="D2" s="862"/>
      <c r="E2" s="862"/>
      <c r="F2" s="862"/>
      <c r="G2" s="862"/>
      <c r="H2" s="862"/>
      <c r="I2" s="862"/>
      <c r="J2" s="862"/>
      <c r="K2" s="862"/>
      <c r="L2" s="862"/>
      <c r="M2" s="862"/>
      <c r="N2" s="862"/>
      <c r="O2" s="863"/>
      <c r="P2" s="857"/>
      <c r="Q2" s="858"/>
      <c r="R2" s="134"/>
    </row>
    <row r="3" spans="1:18" ht="27" customHeight="1" thickBot="1">
      <c r="A3" s="136" t="s">
        <v>348</v>
      </c>
      <c r="B3" s="136"/>
      <c r="C3" s="137"/>
      <c r="E3" s="138"/>
      <c r="F3" s="138"/>
      <c r="G3" s="139"/>
      <c r="H3" s="139"/>
      <c r="I3" s="139"/>
      <c r="J3" s="139"/>
      <c r="K3" s="864" t="s">
        <v>349</v>
      </c>
      <c r="L3" s="864"/>
      <c r="M3" s="864"/>
      <c r="N3" s="864"/>
      <c r="O3" s="864"/>
      <c r="P3" s="859"/>
      <c r="Q3" s="860"/>
      <c r="R3" s="134"/>
    </row>
    <row r="4" spans="1:18" ht="41.45" customHeight="1">
      <c r="A4" s="140"/>
      <c r="B4" s="821" t="s">
        <v>350</v>
      </c>
      <c r="C4" s="822"/>
      <c r="D4" s="822"/>
      <c r="E4" s="823"/>
      <c r="F4" s="865" t="str">
        <f>はじめに⇒!B3</f>
        <v>波戸小学校</v>
      </c>
      <c r="G4" s="866"/>
      <c r="H4" s="866"/>
      <c r="I4" s="866"/>
      <c r="J4" s="866"/>
      <c r="K4" s="866"/>
      <c r="L4" s="866"/>
      <c r="M4" s="866"/>
      <c r="N4" s="866"/>
      <c r="O4" s="866"/>
      <c r="P4" s="867"/>
      <c r="Q4" s="141"/>
      <c r="R4" s="141"/>
    </row>
    <row r="5" spans="1:18" ht="25.9" customHeight="1">
      <c r="A5" s="140"/>
      <c r="B5" s="811" t="s">
        <v>351</v>
      </c>
      <c r="C5" s="812"/>
      <c r="D5" s="812"/>
      <c r="E5" s="813"/>
      <c r="F5" s="817" t="s">
        <v>352</v>
      </c>
      <c r="G5" s="818"/>
      <c r="H5" s="818"/>
      <c r="I5" s="818"/>
      <c r="J5" s="818"/>
      <c r="K5" s="818"/>
      <c r="L5" s="818"/>
      <c r="M5" s="818"/>
      <c r="N5" s="818"/>
      <c r="O5" s="818"/>
      <c r="P5" s="819"/>
      <c r="Q5" s="141"/>
      <c r="R5" s="141"/>
    </row>
    <row r="6" spans="1:18" ht="44.45" customHeight="1">
      <c r="A6" s="140"/>
      <c r="B6" s="814"/>
      <c r="C6" s="815"/>
      <c r="D6" s="815"/>
      <c r="E6" s="816"/>
      <c r="F6" s="820" t="s">
        <v>353</v>
      </c>
      <c r="G6" s="820"/>
      <c r="H6" s="820"/>
      <c r="I6" s="820"/>
      <c r="J6" s="820"/>
      <c r="K6" s="820"/>
      <c r="L6" s="820"/>
      <c r="M6" s="820"/>
      <c r="N6" s="820"/>
      <c r="O6" s="820"/>
      <c r="P6" s="820"/>
      <c r="Q6" s="141"/>
      <c r="R6" s="141"/>
    </row>
    <row r="7" spans="1:18" ht="64.150000000000006" customHeight="1">
      <c r="A7" s="140"/>
      <c r="B7" s="821" t="s">
        <v>354</v>
      </c>
      <c r="C7" s="822"/>
      <c r="D7" s="822"/>
      <c r="E7" s="823"/>
      <c r="F7" s="824" t="s">
        <v>355</v>
      </c>
      <c r="G7" s="825"/>
      <c r="H7" s="825"/>
      <c r="I7" s="825"/>
      <c r="J7" s="825"/>
      <c r="K7" s="825"/>
      <c r="L7" s="825"/>
      <c r="M7" s="825"/>
      <c r="N7" s="825"/>
      <c r="O7" s="825"/>
      <c r="P7" s="825"/>
      <c r="Q7" s="141"/>
      <c r="R7" s="141"/>
    </row>
    <row r="8" spans="1:18" ht="51.6" customHeight="1">
      <c r="A8" s="140"/>
      <c r="B8" s="821" t="s">
        <v>356</v>
      </c>
      <c r="C8" s="822"/>
      <c r="D8" s="822"/>
      <c r="E8" s="823"/>
      <c r="F8" s="826" t="str">
        <f>はじめに⇒!B4</f>
        <v>令和８年４月1日（水）～　４月２日（木）1泊2日</v>
      </c>
      <c r="G8" s="827"/>
      <c r="H8" s="827"/>
      <c r="I8" s="827"/>
      <c r="J8" s="827"/>
      <c r="K8" s="827"/>
      <c r="L8" s="827"/>
      <c r="M8" s="827"/>
      <c r="N8" s="827"/>
      <c r="O8" s="827"/>
      <c r="P8" s="827"/>
      <c r="Q8" s="141"/>
      <c r="R8" s="141"/>
    </row>
    <row r="9" spans="1:18" ht="50.45" customHeight="1">
      <c r="A9" s="140"/>
      <c r="B9" s="821" t="s">
        <v>357</v>
      </c>
      <c r="C9" s="822"/>
      <c r="D9" s="822"/>
      <c r="E9" s="823"/>
      <c r="F9" s="868" t="s">
        <v>358</v>
      </c>
      <c r="G9" s="869"/>
      <c r="H9" s="870"/>
      <c r="I9" s="871" t="s">
        <v>359</v>
      </c>
      <c r="J9" s="872"/>
      <c r="K9" s="872"/>
      <c r="L9" s="872"/>
      <c r="M9" s="872"/>
      <c r="N9" s="872"/>
      <c r="O9" s="872"/>
      <c r="P9" s="873"/>
      <c r="Q9" s="141"/>
      <c r="R9" s="141"/>
    </row>
    <row r="10" spans="1:18" ht="30.6" customHeight="1">
      <c r="A10" s="136" t="s">
        <v>360</v>
      </c>
      <c r="B10" s="142"/>
      <c r="C10" s="143"/>
      <c r="D10" s="143"/>
      <c r="E10" s="138"/>
      <c r="F10" s="141"/>
      <c r="G10" s="141"/>
      <c r="H10" s="141"/>
      <c r="I10" s="144"/>
      <c r="J10" s="144"/>
      <c r="K10" s="144"/>
      <c r="L10" s="144"/>
      <c r="M10" s="144"/>
      <c r="N10" s="144"/>
      <c r="O10" s="144"/>
      <c r="P10" s="144"/>
      <c r="Q10" s="141"/>
      <c r="R10" s="141"/>
    </row>
    <row r="11" spans="1:18" ht="21.6" customHeight="1">
      <c r="A11" s="140"/>
      <c r="B11" s="145" t="s">
        <v>361</v>
      </c>
      <c r="C11" s="146"/>
      <c r="D11" s="146"/>
      <c r="E11" s="147"/>
      <c r="F11" s="148"/>
      <c r="G11" s="148"/>
      <c r="H11" s="148"/>
      <c r="I11" s="148"/>
      <c r="J11" s="148"/>
      <c r="K11" s="148"/>
      <c r="L11" s="148"/>
      <c r="M11" s="148"/>
      <c r="N11" s="141"/>
      <c r="O11" s="141"/>
      <c r="P11" s="141"/>
      <c r="Q11" s="141"/>
      <c r="R11" s="141"/>
    </row>
    <row r="12" spans="1:18" ht="21.6" customHeight="1">
      <c r="A12" s="140"/>
      <c r="B12" s="145" t="s">
        <v>362</v>
      </c>
      <c r="C12" s="146"/>
      <c r="D12" s="146"/>
      <c r="E12" s="147"/>
      <c r="F12" s="148"/>
      <c r="G12" s="148"/>
      <c r="H12" s="148"/>
      <c r="I12" s="148"/>
      <c r="J12" s="148"/>
      <c r="K12" s="148"/>
      <c r="L12" s="148"/>
      <c r="M12" s="148"/>
      <c r="N12" s="141"/>
      <c r="O12" s="141"/>
      <c r="P12" s="141"/>
      <c r="Q12" s="141"/>
      <c r="R12" s="141"/>
    </row>
    <row r="13" spans="1:18" ht="15" customHeight="1">
      <c r="A13" s="140"/>
      <c r="B13" s="142"/>
      <c r="C13" s="143"/>
      <c r="D13" s="143"/>
      <c r="E13" s="138"/>
      <c r="F13" s="141"/>
      <c r="G13" s="141"/>
      <c r="H13" s="141"/>
      <c r="I13" s="141"/>
      <c r="J13" s="141"/>
      <c r="K13" s="141"/>
      <c r="L13" s="141"/>
      <c r="M13" s="141"/>
      <c r="N13" s="141"/>
      <c r="O13" s="141"/>
      <c r="P13" s="141"/>
      <c r="Q13" s="141"/>
      <c r="R13" s="141"/>
    </row>
    <row r="14" spans="1:18" ht="20.45" customHeight="1">
      <c r="A14" s="140"/>
      <c r="B14" s="809" t="s">
        <v>363</v>
      </c>
      <c r="C14" s="809"/>
      <c r="D14" s="809"/>
      <c r="E14" s="809"/>
      <c r="F14" s="809"/>
      <c r="G14" s="809"/>
      <c r="H14" s="809"/>
      <c r="I14" s="809"/>
      <c r="J14" s="809"/>
      <c r="K14" s="809"/>
      <c r="L14" s="809"/>
      <c r="M14" s="809"/>
      <c r="N14" s="809"/>
      <c r="O14" s="809"/>
      <c r="P14" s="809"/>
      <c r="Q14" s="141"/>
      <c r="R14" s="141"/>
    </row>
    <row r="15" spans="1:18" ht="20.45" customHeight="1">
      <c r="A15" s="140"/>
      <c r="B15" s="809" t="s">
        <v>364</v>
      </c>
      <c r="C15" s="809"/>
      <c r="D15" s="809"/>
      <c r="E15" s="809"/>
      <c r="F15" s="809"/>
      <c r="G15" s="809"/>
      <c r="H15" s="809"/>
      <c r="I15" s="809"/>
      <c r="J15" s="809"/>
      <c r="K15" s="809"/>
      <c r="L15" s="809"/>
      <c r="M15" s="809"/>
      <c r="N15" s="809"/>
      <c r="O15" s="809"/>
      <c r="P15" s="809"/>
      <c r="Q15" s="141"/>
      <c r="R15" s="141"/>
    </row>
    <row r="16" spans="1:18" ht="28.15" customHeight="1">
      <c r="A16" s="140"/>
      <c r="B16" s="810" t="s">
        <v>365</v>
      </c>
      <c r="C16" s="810"/>
      <c r="D16" s="810"/>
      <c r="E16" s="810"/>
      <c r="F16" s="810"/>
      <c r="G16" s="810"/>
      <c r="H16" s="810"/>
      <c r="I16" s="810"/>
      <c r="J16" s="810"/>
      <c r="K16" s="810"/>
      <c r="L16" s="810"/>
      <c r="M16" s="810"/>
      <c r="N16" s="810"/>
      <c r="O16" s="810"/>
      <c r="P16" s="810"/>
      <c r="Q16" s="141"/>
      <c r="R16" s="141"/>
    </row>
    <row r="17" spans="1:18" ht="18.600000000000001" customHeight="1">
      <c r="A17" s="140"/>
      <c r="B17" s="142"/>
      <c r="C17" s="143"/>
      <c r="D17" s="143"/>
      <c r="E17" s="138"/>
      <c r="F17" s="141"/>
      <c r="G17" s="141"/>
      <c r="H17" s="141"/>
      <c r="I17" s="141"/>
      <c r="J17" s="141"/>
      <c r="K17" s="141"/>
      <c r="L17" s="141"/>
      <c r="M17" s="141"/>
      <c r="N17" s="141"/>
      <c r="O17" s="141"/>
      <c r="P17" s="141"/>
      <c r="Q17" s="141"/>
      <c r="R17" s="141"/>
    </row>
    <row r="18" spans="1:18" ht="19.899999999999999" customHeight="1">
      <c r="A18" s="140"/>
      <c r="B18" s="149" t="s">
        <v>366</v>
      </c>
      <c r="C18" s="143"/>
      <c r="D18" s="143"/>
      <c r="E18" s="138"/>
      <c r="F18" s="150"/>
      <c r="H18" s="149" t="s">
        <v>367</v>
      </c>
      <c r="I18" s="149"/>
      <c r="J18" s="150"/>
      <c r="K18" s="149" t="s">
        <v>368</v>
      </c>
      <c r="L18" s="149"/>
      <c r="M18" s="146" t="s">
        <v>369</v>
      </c>
      <c r="N18" s="149"/>
      <c r="O18" s="141"/>
      <c r="P18" s="141"/>
      <c r="Q18" s="141"/>
      <c r="R18" s="141"/>
    </row>
    <row r="19" spans="1:18" ht="19.899999999999999" customHeight="1">
      <c r="A19" s="138"/>
      <c r="B19" s="151" t="s">
        <v>370</v>
      </c>
      <c r="C19" s="152"/>
      <c r="D19" s="152"/>
      <c r="E19" s="153"/>
      <c r="F19" s="141"/>
      <c r="H19" s="141"/>
      <c r="I19" s="141"/>
      <c r="J19" s="141"/>
      <c r="K19" s="141"/>
      <c r="L19" s="141"/>
      <c r="M19" s="146" t="s">
        <v>371</v>
      </c>
      <c r="N19" s="154"/>
      <c r="O19" s="141"/>
      <c r="P19" s="141"/>
      <c r="Q19" s="141"/>
      <c r="R19" s="141"/>
    </row>
    <row r="20" spans="1:18" ht="19.899999999999999" customHeight="1">
      <c r="A20" s="828" t="s">
        <v>372</v>
      </c>
      <c r="B20" s="828"/>
      <c r="C20" s="828"/>
      <c r="D20" s="828"/>
      <c r="E20" s="828"/>
      <c r="F20" s="828"/>
      <c r="G20" s="828"/>
      <c r="H20" s="151" t="s">
        <v>373</v>
      </c>
      <c r="I20" s="151"/>
      <c r="J20" s="141"/>
      <c r="K20" s="151" t="s">
        <v>373</v>
      </c>
      <c r="L20" s="151"/>
      <c r="M20" s="146" t="s">
        <v>374</v>
      </c>
      <c r="N20" s="154"/>
      <c r="O20" s="141"/>
      <c r="P20" s="141"/>
      <c r="Q20" s="141"/>
      <c r="R20" s="141"/>
    </row>
    <row r="21" spans="1:18" ht="19.899999999999999" customHeight="1">
      <c r="A21" s="828"/>
      <c r="B21" s="828"/>
      <c r="C21" s="828"/>
      <c r="D21" s="828"/>
      <c r="E21" s="828"/>
      <c r="F21" s="828"/>
      <c r="G21" s="828"/>
      <c r="H21" s="152"/>
      <c r="I21" s="153"/>
      <c r="J21" s="141"/>
      <c r="K21" s="141"/>
      <c r="L21" s="153"/>
      <c r="M21" s="146" t="s">
        <v>375</v>
      </c>
      <c r="N21" s="142"/>
      <c r="O21" s="141"/>
      <c r="P21" s="141"/>
      <c r="Q21" s="141"/>
      <c r="R21" s="141"/>
    </row>
    <row r="22" spans="1:18" ht="19.899999999999999" customHeight="1">
      <c r="A22" s="138"/>
      <c r="B22" s="151" t="s">
        <v>376</v>
      </c>
      <c r="C22" s="152"/>
      <c r="D22" s="152"/>
      <c r="E22" s="138"/>
      <c r="F22" s="152"/>
      <c r="H22" s="151" t="s">
        <v>376</v>
      </c>
      <c r="I22" s="151"/>
      <c r="J22" s="152"/>
      <c r="K22" s="151" t="s">
        <v>376</v>
      </c>
      <c r="L22" s="151"/>
      <c r="M22" s="146" t="s">
        <v>377</v>
      </c>
      <c r="N22" s="155"/>
      <c r="O22" s="141"/>
      <c r="P22" s="141"/>
      <c r="Q22" s="141"/>
      <c r="R22" s="141"/>
    </row>
    <row r="23" spans="1:18" ht="19.899999999999999" customHeight="1">
      <c r="A23" s="138"/>
      <c r="B23" s="151"/>
      <c r="C23" s="152"/>
      <c r="D23" s="152"/>
      <c r="E23" s="153"/>
      <c r="F23" s="152"/>
      <c r="H23" s="152"/>
      <c r="I23" s="152"/>
      <c r="J23" s="133"/>
      <c r="K23" s="142"/>
      <c r="L23" s="141"/>
      <c r="M23" s="141"/>
      <c r="N23" s="141"/>
      <c r="O23" s="141"/>
      <c r="P23" s="141"/>
      <c r="Q23" s="141"/>
      <c r="R23" s="141"/>
    </row>
    <row r="24" spans="1:18" ht="19.899999999999999" customHeight="1">
      <c r="A24" s="138"/>
      <c r="B24" s="151" t="s">
        <v>378</v>
      </c>
      <c r="C24" s="152"/>
      <c r="D24" s="152"/>
      <c r="E24" s="138"/>
      <c r="F24" s="141"/>
      <c r="H24" s="151" t="s">
        <v>379</v>
      </c>
      <c r="I24" s="156"/>
      <c r="J24" s="156"/>
      <c r="K24" s="157" t="s">
        <v>380</v>
      </c>
      <c r="L24" s="146"/>
      <c r="M24" s="149"/>
      <c r="N24" s="141"/>
      <c r="O24" s="141"/>
      <c r="P24" s="141"/>
      <c r="Q24" s="141"/>
      <c r="R24" s="141"/>
    </row>
    <row r="25" spans="1:18" ht="27.6" customHeight="1">
      <c r="A25" s="829" t="s">
        <v>381</v>
      </c>
      <c r="B25" s="829"/>
      <c r="C25" s="829"/>
      <c r="D25" s="829"/>
      <c r="E25" s="829"/>
      <c r="F25" s="829"/>
      <c r="G25" s="829"/>
      <c r="H25" s="156"/>
      <c r="I25" s="156"/>
      <c r="J25" s="156"/>
      <c r="K25" s="138"/>
      <c r="L25" s="146"/>
      <c r="M25" s="154"/>
      <c r="N25" s="141"/>
      <c r="O25" s="141"/>
      <c r="P25" s="141"/>
      <c r="Q25" s="141"/>
      <c r="R25" s="141"/>
    </row>
    <row r="26" spans="1:18" s="159" customFormat="1" ht="19.899999999999999" customHeight="1">
      <c r="A26" s="147"/>
      <c r="B26" s="158"/>
      <c r="C26" s="158"/>
      <c r="D26" s="158"/>
      <c r="E26" s="158"/>
      <c r="F26" s="158"/>
      <c r="G26" s="158"/>
      <c r="H26" s="830" t="s">
        <v>382</v>
      </c>
      <c r="I26" s="830"/>
      <c r="J26" s="830"/>
      <c r="K26" s="830"/>
      <c r="L26" s="830"/>
      <c r="M26" s="830"/>
      <c r="N26" s="830"/>
      <c r="O26" s="830"/>
      <c r="P26" s="830"/>
      <c r="Q26" s="830"/>
      <c r="R26" s="148"/>
    </row>
    <row r="27" spans="1:18" ht="15" customHeight="1">
      <c r="A27" s="140"/>
      <c r="B27" s="831"/>
      <c r="C27" s="833" t="s">
        <v>383</v>
      </c>
      <c r="D27" s="834"/>
      <c r="E27" s="835"/>
      <c r="F27" s="839" t="s">
        <v>123</v>
      </c>
      <c r="G27" s="839" t="s">
        <v>122</v>
      </c>
      <c r="H27" s="841" t="s">
        <v>384</v>
      </c>
      <c r="I27" s="842"/>
      <c r="J27" s="842"/>
      <c r="K27" s="843" t="s">
        <v>385</v>
      </c>
      <c r="L27" s="844"/>
      <c r="M27" s="847" t="s">
        <v>386</v>
      </c>
      <c r="N27" s="847" t="s">
        <v>387</v>
      </c>
      <c r="O27" s="849" t="s">
        <v>388</v>
      </c>
      <c r="P27" s="850"/>
      <c r="Q27" s="851"/>
      <c r="R27" s="160"/>
    </row>
    <row r="28" spans="1:18" ht="45" customHeight="1">
      <c r="A28" s="140"/>
      <c r="B28" s="832"/>
      <c r="C28" s="836"/>
      <c r="D28" s="837"/>
      <c r="E28" s="838"/>
      <c r="F28" s="840"/>
      <c r="G28" s="840"/>
      <c r="H28" s="841" t="s">
        <v>389</v>
      </c>
      <c r="I28" s="842"/>
      <c r="J28" s="842"/>
      <c r="K28" s="845"/>
      <c r="L28" s="846"/>
      <c r="M28" s="848"/>
      <c r="N28" s="848"/>
      <c r="O28" s="161" t="s">
        <v>390</v>
      </c>
      <c r="P28" s="162" t="s">
        <v>391</v>
      </c>
      <c r="Q28" s="163" t="s">
        <v>392</v>
      </c>
      <c r="R28" s="164"/>
    </row>
    <row r="29" spans="1:18" ht="27.6" customHeight="1">
      <c r="A29" s="140"/>
      <c r="B29" s="792" t="s">
        <v>393</v>
      </c>
      <c r="C29" s="795" t="s">
        <v>394</v>
      </c>
      <c r="D29" s="796"/>
      <c r="E29" s="797"/>
      <c r="F29" s="798" t="s">
        <v>395</v>
      </c>
      <c r="G29" s="798">
        <v>14</v>
      </c>
      <c r="H29" s="801" t="s">
        <v>396</v>
      </c>
      <c r="I29" s="804" t="s">
        <v>397</v>
      </c>
      <c r="J29" s="165"/>
      <c r="K29" s="780" t="s">
        <v>398</v>
      </c>
      <c r="L29" s="781"/>
      <c r="M29" s="786" t="s">
        <v>398</v>
      </c>
      <c r="N29" s="786" t="s">
        <v>399</v>
      </c>
      <c r="O29" s="789" t="s">
        <v>400</v>
      </c>
      <c r="P29" s="789" t="s">
        <v>401</v>
      </c>
      <c r="Q29" s="789" t="s">
        <v>401</v>
      </c>
      <c r="R29" s="166"/>
    </row>
    <row r="30" spans="1:18" ht="27.6" customHeight="1">
      <c r="A30" s="140"/>
      <c r="B30" s="793"/>
      <c r="C30" s="782" t="s">
        <v>402</v>
      </c>
      <c r="D30" s="807"/>
      <c r="E30" s="783"/>
      <c r="F30" s="799"/>
      <c r="G30" s="799"/>
      <c r="H30" s="802"/>
      <c r="I30" s="805"/>
      <c r="J30" s="168"/>
      <c r="K30" s="782"/>
      <c r="L30" s="783"/>
      <c r="M30" s="787"/>
      <c r="N30" s="787"/>
      <c r="O30" s="790"/>
      <c r="P30" s="790"/>
      <c r="Q30" s="790"/>
      <c r="R30" s="166"/>
    </row>
    <row r="31" spans="1:18" ht="27.6" customHeight="1">
      <c r="A31" s="140"/>
      <c r="B31" s="793"/>
      <c r="C31" s="784"/>
      <c r="D31" s="808"/>
      <c r="E31" s="785"/>
      <c r="F31" s="799"/>
      <c r="G31" s="799"/>
      <c r="H31" s="803"/>
      <c r="I31" s="806"/>
      <c r="J31" s="169"/>
      <c r="K31" s="782"/>
      <c r="L31" s="783"/>
      <c r="M31" s="787"/>
      <c r="N31" s="787"/>
      <c r="O31" s="791"/>
      <c r="P31" s="791"/>
      <c r="Q31" s="791"/>
      <c r="R31" s="166"/>
    </row>
    <row r="32" spans="1:18" ht="27.6" customHeight="1">
      <c r="A32" s="140"/>
      <c r="B32" s="792">
        <v>1</v>
      </c>
      <c r="C32" s="795"/>
      <c r="D32" s="796"/>
      <c r="E32" s="797"/>
      <c r="F32" s="798"/>
      <c r="G32" s="798"/>
      <c r="H32" s="801"/>
      <c r="I32" s="804"/>
      <c r="J32" s="165"/>
      <c r="K32" s="780" t="s">
        <v>398</v>
      </c>
      <c r="L32" s="781"/>
      <c r="M32" s="786" t="s">
        <v>398</v>
      </c>
      <c r="N32" s="786" t="s">
        <v>399</v>
      </c>
      <c r="O32" s="789"/>
      <c r="P32" s="789"/>
      <c r="Q32" s="789"/>
      <c r="R32" s="166"/>
    </row>
    <row r="33" spans="1:18" ht="27.6" customHeight="1">
      <c r="A33" s="140"/>
      <c r="B33" s="793"/>
      <c r="C33" s="782"/>
      <c r="D33" s="807"/>
      <c r="E33" s="783"/>
      <c r="F33" s="799"/>
      <c r="G33" s="799"/>
      <c r="H33" s="802"/>
      <c r="I33" s="805"/>
      <c r="J33" s="168"/>
      <c r="K33" s="782"/>
      <c r="L33" s="783"/>
      <c r="M33" s="787"/>
      <c r="N33" s="787"/>
      <c r="O33" s="790"/>
      <c r="P33" s="790"/>
      <c r="Q33" s="790"/>
      <c r="R33" s="166"/>
    </row>
    <row r="34" spans="1:18" ht="27.6" customHeight="1">
      <c r="A34" s="140"/>
      <c r="B34" s="793"/>
      <c r="C34" s="784"/>
      <c r="D34" s="808"/>
      <c r="E34" s="785"/>
      <c r="F34" s="799"/>
      <c r="G34" s="799"/>
      <c r="H34" s="803"/>
      <c r="I34" s="806"/>
      <c r="J34" s="169"/>
      <c r="K34" s="782"/>
      <c r="L34" s="783"/>
      <c r="M34" s="787"/>
      <c r="N34" s="787"/>
      <c r="O34" s="791"/>
      <c r="P34" s="791"/>
      <c r="Q34" s="791"/>
      <c r="R34" s="166"/>
    </row>
    <row r="35" spans="1:18" ht="27.6" customHeight="1">
      <c r="A35" s="140"/>
      <c r="B35" s="792">
        <v>2</v>
      </c>
      <c r="C35" s="795"/>
      <c r="D35" s="796"/>
      <c r="E35" s="797"/>
      <c r="F35" s="798"/>
      <c r="G35" s="798"/>
      <c r="H35" s="801"/>
      <c r="I35" s="804"/>
      <c r="J35" s="165"/>
      <c r="K35" s="780" t="s">
        <v>398</v>
      </c>
      <c r="L35" s="781"/>
      <c r="M35" s="786" t="s">
        <v>398</v>
      </c>
      <c r="N35" s="786" t="s">
        <v>399</v>
      </c>
      <c r="O35" s="789"/>
      <c r="P35" s="789"/>
      <c r="Q35" s="789"/>
      <c r="R35" s="166"/>
    </row>
    <row r="36" spans="1:18" ht="27.6" customHeight="1">
      <c r="A36" s="140"/>
      <c r="B36" s="793"/>
      <c r="C36" s="782"/>
      <c r="D36" s="807"/>
      <c r="E36" s="783"/>
      <c r="F36" s="799"/>
      <c r="G36" s="799"/>
      <c r="H36" s="802"/>
      <c r="I36" s="805"/>
      <c r="J36" s="168"/>
      <c r="K36" s="782"/>
      <c r="L36" s="783"/>
      <c r="M36" s="787"/>
      <c r="N36" s="787"/>
      <c r="O36" s="790"/>
      <c r="P36" s="790"/>
      <c r="Q36" s="790"/>
      <c r="R36" s="166"/>
    </row>
    <row r="37" spans="1:18" ht="27.6" customHeight="1">
      <c r="A37" s="140"/>
      <c r="B37" s="793"/>
      <c r="C37" s="784"/>
      <c r="D37" s="808"/>
      <c r="E37" s="785"/>
      <c r="F37" s="799"/>
      <c r="G37" s="799"/>
      <c r="H37" s="803"/>
      <c r="I37" s="806"/>
      <c r="J37" s="169"/>
      <c r="K37" s="782"/>
      <c r="L37" s="783"/>
      <c r="M37" s="787"/>
      <c r="N37" s="787"/>
      <c r="O37" s="791"/>
      <c r="P37" s="791"/>
      <c r="Q37" s="791"/>
      <c r="R37" s="166"/>
    </row>
    <row r="38" spans="1:18" ht="27.6" customHeight="1">
      <c r="A38" s="140"/>
      <c r="B38" s="792">
        <v>3</v>
      </c>
      <c r="C38" s="795"/>
      <c r="D38" s="796"/>
      <c r="E38" s="797"/>
      <c r="F38" s="798"/>
      <c r="G38" s="798"/>
      <c r="H38" s="801"/>
      <c r="I38" s="804"/>
      <c r="J38" s="165"/>
      <c r="K38" s="780" t="s">
        <v>398</v>
      </c>
      <c r="L38" s="781"/>
      <c r="M38" s="786" t="s">
        <v>398</v>
      </c>
      <c r="N38" s="786" t="s">
        <v>399</v>
      </c>
      <c r="O38" s="789"/>
      <c r="P38" s="789"/>
      <c r="Q38" s="789"/>
      <c r="R38" s="166"/>
    </row>
    <row r="39" spans="1:18" ht="27.6" customHeight="1">
      <c r="A39" s="140"/>
      <c r="B39" s="793"/>
      <c r="C39" s="782"/>
      <c r="D39" s="807"/>
      <c r="E39" s="783"/>
      <c r="F39" s="799"/>
      <c r="G39" s="799"/>
      <c r="H39" s="802"/>
      <c r="I39" s="805"/>
      <c r="J39" s="168"/>
      <c r="K39" s="782"/>
      <c r="L39" s="783"/>
      <c r="M39" s="787"/>
      <c r="N39" s="787"/>
      <c r="O39" s="790"/>
      <c r="P39" s="790"/>
      <c r="Q39" s="790"/>
      <c r="R39" s="166"/>
    </row>
    <row r="40" spans="1:18" ht="27.6" customHeight="1">
      <c r="A40" s="140"/>
      <c r="B40" s="793"/>
      <c r="C40" s="784"/>
      <c r="D40" s="808"/>
      <c r="E40" s="785"/>
      <c r="F40" s="799"/>
      <c r="G40" s="799"/>
      <c r="H40" s="803"/>
      <c r="I40" s="806"/>
      <c r="J40" s="169"/>
      <c r="K40" s="782"/>
      <c r="L40" s="783"/>
      <c r="M40" s="787"/>
      <c r="N40" s="787"/>
      <c r="O40" s="791"/>
      <c r="P40" s="791"/>
      <c r="Q40" s="791"/>
      <c r="R40" s="166"/>
    </row>
    <row r="41" spans="1:18" ht="27.6" customHeight="1">
      <c r="A41" s="140"/>
      <c r="B41" s="792">
        <v>4</v>
      </c>
      <c r="C41" s="795"/>
      <c r="D41" s="796"/>
      <c r="E41" s="797"/>
      <c r="F41" s="798"/>
      <c r="G41" s="798"/>
      <c r="H41" s="801"/>
      <c r="I41" s="804"/>
      <c r="J41" s="165"/>
      <c r="K41" s="780" t="s">
        <v>398</v>
      </c>
      <c r="L41" s="781"/>
      <c r="M41" s="786" t="s">
        <v>398</v>
      </c>
      <c r="N41" s="786" t="s">
        <v>399</v>
      </c>
      <c r="O41" s="789"/>
      <c r="P41" s="789"/>
      <c r="Q41" s="789"/>
      <c r="R41" s="166"/>
    </row>
    <row r="42" spans="1:18" ht="27.6" customHeight="1">
      <c r="A42" s="140"/>
      <c r="B42" s="793"/>
      <c r="C42" s="782"/>
      <c r="D42" s="807"/>
      <c r="E42" s="783"/>
      <c r="F42" s="799"/>
      <c r="G42" s="799"/>
      <c r="H42" s="802"/>
      <c r="I42" s="805"/>
      <c r="J42" s="168"/>
      <c r="K42" s="782"/>
      <c r="L42" s="783"/>
      <c r="M42" s="787"/>
      <c r="N42" s="787"/>
      <c r="O42" s="790"/>
      <c r="P42" s="790"/>
      <c r="Q42" s="790"/>
      <c r="R42" s="166"/>
    </row>
    <row r="43" spans="1:18" ht="27.6" customHeight="1">
      <c r="A43" s="140"/>
      <c r="B43" s="793"/>
      <c r="C43" s="784"/>
      <c r="D43" s="808"/>
      <c r="E43" s="785"/>
      <c r="F43" s="799"/>
      <c r="G43" s="799"/>
      <c r="H43" s="803"/>
      <c r="I43" s="806"/>
      <c r="J43" s="169"/>
      <c r="K43" s="782"/>
      <c r="L43" s="783"/>
      <c r="M43" s="787"/>
      <c r="N43" s="787"/>
      <c r="O43" s="791"/>
      <c r="P43" s="791"/>
      <c r="Q43" s="791"/>
      <c r="R43" s="166"/>
    </row>
    <row r="44" spans="1:18" ht="27.6" customHeight="1">
      <c r="A44" s="140"/>
      <c r="B44" s="792">
        <v>5</v>
      </c>
      <c r="C44" s="795"/>
      <c r="D44" s="796"/>
      <c r="E44" s="797"/>
      <c r="F44" s="798"/>
      <c r="G44" s="798"/>
      <c r="H44" s="801"/>
      <c r="I44" s="804"/>
      <c r="J44" s="165"/>
      <c r="K44" s="780" t="s">
        <v>398</v>
      </c>
      <c r="L44" s="781"/>
      <c r="M44" s="786" t="s">
        <v>398</v>
      </c>
      <c r="N44" s="786" t="s">
        <v>399</v>
      </c>
      <c r="O44" s="789"/>
      <c r="P44" s="789"/>
      <c r="Q44" s="789"/>
      <c r="R44" s="166"/>
    </row>
    <row r="45" spans="1:18" ht="27.6" customHeight="1">
      <c r="A45" s="140"/>
      <c r="B45" s="793"/>
      <c r="C45" s="782"/>
      <c r="D45" s="807"/>
      <c r="E45" s="783"/>
      <c r="F45" s="799"/>
      <c r="G45" s="799"/>
      <c r="H45" s="802"/>
      <c r="I45" s="805"/>
      <c r="J45" s="168"/>
      <c r="K45" s="782"/>
      <c r="L45" s="783"/>
      <c r="M45" s="787"/>
      <c r="N45" s="787"/>
      <c r="O45" s="790"/>
      <c r="P45" s="790"/>
      <c r="Q45" s="790"/>
      <c r="R45" s="166"/>
    </row>
    <row r="46" spans="1:18" ht="27.6" customHeight="1">
      <c r="A46" s="140"/>
      <c r="B46" s="793"/>
      <c r="C46" s="784"/>
      <c r="D46" s="808"/>
      <c r="E46" s="785"/>
      <c r="F46" s="799"/>
      <c r="G46" s="799"/>
      <c r="H46" s="803"/>
      <c r="I46" s="806"/>
      <c r="J46" s="169"/>
      <c r="K46" s="782"/>
      <c r="L46" s="783"/>
      <c r="M46" s="787"/>
      <c r="N46" s="787"/>
      <c r="O46" s="791"/>
      <c r="P46" s="791"/>
      <c r="Q46" s="791"/>
      <c r="R46" s="166"/>
    </row>
    <row r="47" spans="1:18" ht="27.6" customHeight="1">
      <c r="A47" s="140"/>
      <c r="B47" s="792">
        <v>6</v>
      </c>
      <c r="C47" s="795"/>
      <c r="D47" s="796"/>
      <c r="E47" s="797"/>
      <c r="F47" s="798"/>
      <c r="G47" s="798"/>
      <c r="H47" s="801"/>
      <c r="I47" s="804"/>
      <c r="J47" s="165"/>
      <c r="K47" s="780" t="s">
        <v>398</v>
      </c>
      <c r="L47" s="781"/>
      <c r="M47" s="786" t="s">
        <v>398</v>
      </c>
      <c r="N47" s="786" t="s">
        <v>399</v>
      </c>
      <c r="O47" s="789"/>
      <c r="P47" s="789"/>
      <c r="Q47" s="789"/>
      <c r="R47" s="166"/>
    </row>
    <row r="48" spans="1:18" ht="27.6" customHeight="1">
      <c r="A48" s="140"/>
      <c r="B48" s="793"/>
      <c r="C48" s="782"/>
      <c r="D48" s="807"/>
      <c r="E48" s="783"/>
      <c r="F48" s="799"/>
      <c r="G48" s="799"/>
      <c r="H48" s="802"/>
      <c r="I48" s="805"/>
      <c r="J48" s="168"/>
      <c r="K48" s="782"/>
      <c r="L48" s="783"/>
      <c r="M48" s="787"/>
      <c r="N48" s="787"/>
      <c r="O48" s="790"/>
      <c r="P48" s="790"/>
      <c r="Q48" s="790"/>
      <c r="R48" s="166"/>
    </row>
    <row r="49" spans="1:18" ht="27.6" customHeight="1">
      <c r="A49" s="140"/>
      <c r="B49" s="794"/>
      <c r="C49" s="784"/>
      <c r="D49" s="808"/>
      <c r="E49" s="785"/>
      <c r="F49" s="800"/>
      <c r="G49" s="800"/>
      <c r="H49" s="803"/>
      <c r="I49" s="806"/>
      <c r="J49" s="170"/>
      <c r="K49" s="784"/>
      <c r="L49" s="785"/>
      <c r="M49" s="788"/>
      <c r="N49" s="788"/>
      <c r="O49" s="791"/>
      <c r="P49" s="791"/>
      <c r="Q49" s="791"/>
      <c r="R49" s="166"/>
    </row>
    <row r="50" spans="1:18" ht="15" customHeight="1">
      <c r="A50" s="140"/>
      <c r="B50" s="171"/>
      <c r="C50" s="167"/>
      <c r="D50" s="167"/>
      <c r="E50" s="167"/>
      <c r="F50" s="166"/>
      <c r="G50" s="166"/>
      <c r="H50" s="172"/>
      <c r="I50" s="172"/>
      <c r="J50" s="173"/>
      <c r="K50" s="167"/>
      <c r="L50" s="167"/>
      <c r="M50" s="167"/>
      <c r="N50" s="167"/>
      <c r="O50" s="174"/>
      <c r="P50" s="174"/>
      <c r="Q50" s="174"/>
      <c r="R50" s="166"/>
    </row>
    <row r="51" spans="1:18" ht="18" customHeight="1" thickBot="1">
      <c r="A51" s="140"/>
      <c r="B51" s="166"/>
      <c r="C51" s="143"/>
      <c r="D51" s="143"/>
      <c r="E51" s="138"/>
      <c r="F51" s="141"/>
      <c r="G51" s="141"/>
      <c r="H51" s="141"/>
      <c r="I51" s="141"/>
      <c r="J51" s="141"/>
      <c r="K51" s="141"/>
      <c r="L51" s="141"/>
      <c r="M51" s="141"/>
      <c r="N51" s="141"/>
      <c r="O51" s="141"/>
      <c r="P51" s="141"/>
      <c r="Q51" s="141"/>
      <c r="R51" s="141"/>
    </row>
    <row r="52" spans="1:18" ht="21" customHeight="1">
      <c r="A52" s="140" t="s">
        <v>403</v>
      </c>
      <c r="B52" s="175" t="s">
        <v>404</v>
      </c>
      <c r="C52" s="176"/>
      <c r="D52" s="176"/>
      <c r="E52" s="176"/>
      <c r="F52" s="176"/>
      <c r="G52" s="176"/>
      <c r="H52" s="176"/>
      <c r="I52" s="176"/>
      <c r="J52" s="176"/>
      <c r="K52" s="176"/>
      <c r="L52" s="176"/>
      <c r="M52" s="176"/>
      <c r="N52" s="176"/>
      <c r="O52" s="177"/>
      <c r="P52" s="178"/>
      <c r="Q52" s="178"/>
      <c r="R52" s="178"/>
    </row>
    <row r="53" spans="1:18" ht="21" customHeight="1">
      <c r="A53" s="140"/>
      <c r="B53" s="179"/>
      <c r="C53" s="180"/>
      <c r="D53" s="180"/>
      <c r="E53" s="180"/>
      <c r="F53" s="180"/>
      <c r="G53" s="180"/>
      <c r="H53" s="180"/>
      <c r="I53" s="180"/>
      <c r="J53" s="180"/>
      <c r="K53" s="180"/>
      <c r="L53" s="180"/>
      <c r="M53" s="180"/>
      <c r="N53" s="180"/>
      <c r="O53" s="181"/>
      <c r="P53" s="178"/>
      <c r="Q53" s="178"/>
      <c r="R53" s="178"/>
    </row>
    <row r="54" spans="1:18" ht="21" customHeight="1">
      <c r="A54" s="178"/>
      <c r="B54" s="182"/>
      <c r="C54" s="180"/>
      <c r="D54" s="180"/>
      <c r="E54" s="180" t="s">
        <v>405</v>
      </c>
      <c r="F54" s="180"/>
      <c r="G54" s="180"/>
      <c r="H54" s="180"/>
      <c r="I54" s="180"/>
      <c r="J54" s="180"/>
      <c r="K54" s="183" t="s">
        <v>406</v>
      </c>
      <c r="L54" s="184"/>
      <c r="M54" s="184"/>
      <c r="N54" s="184"/>
      <c r="O54" s="181"/>
      <c r="P54" s="178"/>
      <c r="Q54" s="178"/>
      <c r="R54" s="178"/>
    </row>
    <row r="55" spans="1:18" ht="11.45" customHeight="1" thickBot="1">
      <c r="A55" s="178"/>
      <c r="B55" s="185"/>
      <c r="C55" s="186"/>
      <c r="D55" s="186"/>
      <c r="E55" s="186"/>
      <c r="F55" s="186"/>
      <c r="G55" s="186"/>
      <c r="H55" s="186"/>
      <c r="I55" s="186"/>
      <c r="J55" s="186"/>
      <c r="K55" s="186"/>
      <c r="L55" s="186"/>
      <c r="M55" s="186"/>
      <c r="N55" s="186"/>
      <c r="O55" s="187"/>
      <c r="P55" s="178"/>
      <c r="Q55" s="178"/>
      <c r="R55" s="178"/>
    </row>
  </sheetData>
  <mergeCells count="124">
    <mergeCell ref="A1:M1"/>
    <mergeCell ref="N1:O1"/>
    <mergeCell ref="P1:Q3"/>
    <mergeCell ref="B2:O2"/>
    <mergeCell ref="K3:O3"/>
    <mergeCell ref="B4:E4"/>
    <mergeCell ref="F4:P4"/>
    <mergeCell ref="B9:E9"/>
    <mergeCell ref="F9:H9"/>
    <mergeCell ref="I9:P9"/>
    <mergeCell ref="A20:G21"/>
    <mergeCell ref="A25:G25"/>
    <mergeCell ref="H26:Q26"/>
    <mergeCell ref="B27:B28"/>
    <mergeCell ref="C27:E28"/>
    <mergeCell ref="F27:F28"/>
    <mergeCell ref="G27:G28"/>
    <mergeCell ref="H27:J27"/>
    <mergeCell ref="K27:L28"/>
    <mergeCell ref="M27:M28"/>
    <mergeCell ref="O27:Q27"/>
    <mergeCell ref="H28:J28"/>
    <mergeCell ref="N27:N28"/>
    <mergeCell ref="B14:P14"/>
    <mergeCell ref="B15:P15"/>
    <mergeCell ref="B16:P16"/>
    <mergeCell ref="B5:E6"/>
    <mergeCell ref="F5:P5"/>
    <mergeCell ref="F6:P6"/>
    <mergeCell ref="B7:E7"/>
    <mergeCell ref="F7:P7"/>
    <mergeCell ref="B8:E8"/>
    <mergeCell ref="F8:P8"/>
    <mergeCell ref="K32:L34"/>
    <mergeCell ref="M32:M34"/>
    <mergeCell ref="N32:N34"/>
    <mergeCell ref="O32:O34"/>
    <mergeCell ref="P32:P34"/>
    <mergeCell ref="Q32:Q34"/>
    <mergeCell ref="K29:L31"/>
    <mergeCell ref="M29:M31"/>
    <mergeCell ref="N29:N31"/>
    <mergeCell ref="O29:O31"/>
    <mergeCell ref="P29:P31"/>
    <mergeCell ref="Q29:Q31"/>
    <mergeCell ref="B32:B34"/>
    <mergeCell ref="C32:E32"/>
    <mergeCell ref="F32:F34"/>
    <mergeCell ref="G32:G34"/>
    <mergeCell ref="H32:H34"/>
    <mergeCell ref="I32:I34"/>
    <mergeCell ref="C33:E34"/>
    <mergeCell ref="B29:B31"/>
    <mergeCell ref="C29:E29"/>
    <mergeCell ref="F29:F31"/>
    <mergeCell ref="G29:G31"/>
    <mergeCell ref="H29:H31"/>
    <mergeCell ref="I29:I31"/>
    <mergeCell ref="C30:E31"/>
    <mergeCell ref="K35:L37"/>
    <mergeCell ref="M35:M37"/>
    <mergeCell ref="N35:N37"/>
    <mergeCell ref="O35:O37"/>
    <mergeCell ref="P35:P37"/>
    <mergeCell ref="Q35:Q37"/>
    <mergeCell ref="B35:B37"/>
    <mergeCell ref="C35:E35"/>
    <mergeCell ref="F35:F37"/>
    <mergeCell ref="G35:G37"/>
    <mergeCell ref="H35:H37"/>
    <mergeCell ref="I35:I37"/>
    <mergeCell ref="C36:E37"/>
    <mergeCell ref="K38:L40"/>
    <mergeCell ref="M38:M40"/>
    <mergeCell ref="N38:N40"/>
    <mergeCell ref="O38:O40"/>
    <mergeCell ref="P38:P40"/>
    <mergeCell ref="Q38:Q40"/>
    <mergeCell ref="B38:B40"/>
    <mergeCell ref="C38:E38"/>
    <mergeCell ref="F38:F40"/>
    <mergeCell ref="G38:G40"/>
    <mergeCell ref="H38:H40"/>
    <mergeCell ref="I38:I40"/>
    <mergeCell ref="C39:E40"/>
    <mergeCell ref="K41:L43"/>
    <mergeCell ref="M41:M43"/>
    <mergeCell ref="N41:N43"/>
    <mergeCell ref="O41:O43"/>
    <mergeCell ref="P41:P43"/>
    <mergeCell ref="Q41:Q43"/>
    <mergeCell ref="B41:B43"/>
    <mergeCell ref="C41:E41"/>
    <mergeCell ref="F41:F43"/>
    <mergeCell ref="G41:G43"/>
    <mergeCell ref="H41:H43"/>
    <mergeCell ref="I41:I43"/>
    <mergeCell ref="C42:E43"/>
    <mergeCell ref="K44:L46"/>
    <mergeCell ref="M44:M46"/>
    <mergeCell ref="N44:N46"/>
    <mergeCell ref="O44:O46"/>
    <mergeCell ref="P44:P46"/>
    <mergeCell ref="Q44:Q46"/>
    <mergeCell ref="B44:B46"/>
    <mergeCell ref="C44:E44"/>
    <mergeCell ref="F44:F46"/>
    <mergeCell ref="G44:G46"/>
    <mergeCell ref="H44:H46"/>
    <mergeCell ref="I44:I46"/>
    <mergeCell ref="C45:E46"/>
    <mergeCell ref="K47:L49"/>
    <mergeCell ref="M47:M49"/>
    <mergeCell ref="N47:N49"/>
    <mergeCell ref="O47:O49"/>
    <mergeCell ref="P47:P49"/>
    <mergeCell ref="Q47:Q49"/>
    <mergeCell ref="B47:B49"/>
    <mergeCell ref="C47:E47"/>
    <mergeCell ref="F47:F49"/>
    <mergeCell ref="G47:G49"/>
    <mergeCell ref="H47:H49"/>
    <mergeCell ref="I47:I49"/>
    <mergeCell ref="C48:E49"/>
  </mergeCells>
  <phoneticPr fontId="12"/>
  <conditionalFormatting sqref="F4:P6">
    <cfRule type="cellIs" dxfId="0" priority="1" operator="equal">
      <formula>0</formula>
    </cfRule>
  </conditionalFormatting>
  <printOptions horizontalCentered="1" verticalCentered="1"/>
  <pageMargins left="0" right="0" top="0" bottom="0" header="0.51181102362204722" footer="0.51181102362204722"/>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生活棟</vt:lpstr>
      <vt:lpstr>物品借用書</vt:lpstr>
      <vt:lpstr>料金シミュレーション</vt:lpstr>
      <vt:lpstr>利用統括表 </vt:lpstr>
      <vt:lpstr>はじめに⇒</vt:lpstr>
      <vt:lpstr>参加者名簿</vt:lpstr>
      <vt:lpstr>研修日程表</vt:lpstr>
      <vt:lpstr>食事注文書</vt:lpstr>
      <vt:lpstr>アレルギー問診票</vt:lpstr>
      <vt:lpstr>減免申請書</vt:lpstr>
      <vt:lpstr>食物アレルギーの対応について</vt:lpstr>
      <vt:lpstr>アレルギー問診票!Print_Area</vt:lpstr>
      <vt:lpstr>研修日程表!Print_Area</vt:lpstr>
      <vt:lpstr>減免申請書!Print_Area</vt:lpstr>
      <vt:lpstr>参加者名簿!Print_Area</vt:lpstr>
      <vt:lpstr>食事注文書!Print_Area</vt:lpstr>
      <vt:lpstr>食物アレルギーの対応について!Print_Area</vt:lpstr>
      <vt:lpstr>生活棟!Print_Area</vt:lpstr>
      <vt:lpstr>物品借用書!Print_Area</vt:lpstr>
      <vt:lpstr>'利用統括表 '!Print_Area</vt:lpstr>
      <vt:lpstr>料金シミュレーション!Print_Area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 雅典</dc:creator>
  <cp:lastModifiedBy>自然の家 波戸岬少年</cp:lastModifiedBy>
  <cp:lastPrinted>2026-03-31T08:11:09Z</cp:lastPrinted>
  <dcterms:created xsi:type="dcterms:W3CDTF">2013-07-02T09:12:16Z</dcterms:created>
  <dcterms:modified xsi:type="dcterms:W3CDTF">2026-05-23T08:10:50Z</dcterms:modified>
</cp:coreProperties>
</file>